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6a35327ccd30cf/Web-Dateien/_stmk-lsb.at - dateien/2024/lg/"/>
    </mc:Choice>
  </mc:AlternateContent>
  <xr:revisionPtr revIDLastSave="0" documentId="8_{18A1B7A0-83A2-4037-9590-AE11B27A6368}" xr6:coauthVersionLast="47" xr6:coauthVersionMax="47" xr10:uidLastSave="{00000000-0000-0000-0000-000000000000}"/>
  <bookViews>
    <workbookView xWindow="384" yWindow="384" windowWidth="21192" windowHeight="11724" firstSheet="1" activeTab="4" xr2:uid="{00000000-000D-0000-FFFF-FFFF00000000}"/>
  </bookViews>
  <sheets>
    <sheet name="Finalergebnis" sheetId="13" r:id="rId1"/>
    <sheet name="Finale" sheetId="11" r:id="rId2"/>
    <sheet name="Halbfinale" sheetId="9" r:id="rId3"/>
    <sheet name="Landesliga Stand" sheetId="2" r:id="rId4"/>
    <sheet name="Landesliga Schnittliste" sheetId="1" r:id="rId5"/>
    <sheet name="Runde 1" sheetId="3" r:id="rId6"/>
    <sheet name="Runde 2" sheetId="5" r:id="rId7"/>
    <sheet name="Runde 3" sheetId="4" r:id="rId8"/>
    <sheet name="Runde 4" sheetId="6" r:id="rId9"/>
    <sheet name="Runde 5" sheetId="7" r:id="rId10"/>
    <sheet name="Runde 6" sheetId="14" r:id="rId11"/>
    <sheet name="Runde 7" sheetId="15" r:id="rId12"/>
  </sheets>
  <definedNames>
    <definedName name="_xlnm._FilterDatabase" localSheetId="4" hidden="1">'Landesliga Schnittliste'!$A$14:$J$22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2" i="15" l="1"/>
  <c r="V51" i="15"/>
  <c r="U51" i="15"/>
  <c r="U50" i="15"/>
  <c r="X49" i="15"/>
  <c r="U49" i="15"/>
  <c r="U48" i="15"/>
  <c r="U47" i="15"/>
  <c r="U46" i="15"/>
  <c r="X45" i="15"/>
  <c r="U45" i="15"/>
  <c r="U52" i="14"/>
  <c r="U51" i="14"/>
  <c r="U50" i="14"/>
  <c r="X49" i="14"/>
  <c r="U49" i="14"/>
  <c r="U48" i="14"/>
  <c r="U47" i="14"/>
  <c r="U46" i="14"/>
  <c r="X45" i="14"/>
  <c r="U45" i="14"/>
  <c r="U52" i="7"/>
  <c r="U51" i="7"/>
  <c r="U50" i="7"/>
  <c r="X49" i="7"/>
  <c r="U49" i="7"/>
  <c r="U48" i="7"/>
  <c r="U47" i="7"/>
  <c r="U46" i="7"/>
  <c r="X45" i="7"/>
  <c r="U45" i="7"/>
  <c r="U52" i="6"/>
  <c r="U51" i="6"/>
  <c r="U50" i="6"/>
  <c r="X49" i="6"/>
  <c r="U49" i="6"/>
  <c r="U48" i="6"/>
  <c r="U47" i="6"/>
  <c r="U46" i="6"/>
  <c r="X45" i="6"/>
  <c r="U45" i="6"/>
  <c r="U52" i="4"/>
  <c r="U51" i="4"/>
  <c r="U50" i="4"/>
  <c r="X49" i="4"/>
  <c r="U49" i="4"/>
  <c r="U48" i="4"/>
  <c r="U47" i="4"/>
  <c r="U46" i="4"/>
  <c r="X45" i="4"/>
  <c r="U45" i="4"/>
  <c r="U52" i="5"/>
  <c r="U51" i="5"/>
  <c r="U50" i="5"/>
  <c r="X49" i="5"/>
  <c r="U49" i="5"/>
  <c r="U48" i="5"/>
  <c r="U47" i="5"/>
  <c r="U46" i="5"/>
  <c r="X45" i="5"/>
  <c r="U45" i="5"/>
  <c r="O79" i="15"/>
  <c r="N79" i="15"/>
  <c r="M79" i="15"/>
  <c r="L79" i="15"/>
  <c r="F79" i="15"/>
  <c r="E79" i="15"/>
  <c r="D79" i="15"/>
  <c r="C79" i="15"/>
  <c r="K78" i="15"/>
  <c r="V52" i="15" s="1"/>
  <c r="G78" i="15"/>
  <c r="O77" i="15"/>
  <c r="N77" i="15"/>
  <c r="M77" i="15"/>
  <c r="L77" i="15"/>
  <c r="F77" i="15"/>
  <c r="E77" i="15"/>
  <c r="D77" i="15"/>
  <c r="C77" i="15"/>
  <c r="H76" i="15" s="1"/>
  <c r="W47" i="15" s="1"/>
  <c r="K76" i="15"/>
  <c r="G76" i="15"/>
  <c r="V47" i="15" s="1"/>
  <c r="O75" i="15"/>
  <c r="N75" i="15"/>
  <c r="M75" i="15"/>
  <c r="L75" i="15"/>
  <c r="F75" i="15"/>
  <c r="E75" i="15"/>
  <c r="D75" i="15"/>
  <c r="C75" i="15"/>
  <c r="K74" i="15"/>
  <c r="G74" i="15"/>
  <c r="V46" i="15" s="1"/>
  <c r="O79" i="14"/>
  <c r="N79" i="14"/>
  <c r="M79" i="14"/>
  <c r="L79" i="14"/>
  <c r="F79" i="14"/>
  <c r="E79" i="14"/>
  <c r="D79" i="14"/>
  <c r="C79" i="14"/>
  <c r="K78" i="14"/>
  <c r="V52" i="14" s="1"/>
  <c r="G78" i="14"/>
  <c r="V48" i="14" s="1"/>
  <c r="O77" i="14"/>
  <c r="N77" i="14"/>
  <c r="M77" i="14"/>
  <c r="L77" i="14"/>
  <c r="F77" i="14"/>
  <c r="E77" i="14"/>
  <c r="D77" i="14"/>
  <c r="C77" i="14"/>
  <c r="K76" i="14"/>
  <c r="V51" i="14" s="1"/>
  <c r="G76" i="14"/>
  <c r="V47" i="14" s="1"/>
  <c r="O75" i="14"/>
  <c r="N75" i="14"/>
  <c r="M75" i="14"/>
  <c r="L75" i="14"/>
  <c r="J74" i="14" s="1"/>
  <c r="W50" i="14" s="1"/>
  <c r="F75" i="14"/>
  <c r="E75" i="14"/>
  <c r="D75" i="14"/>
  <c r="C75" i="14"/>
  <c r="K74" i="14"/>
  <c r="V50" i="14" s="1"/>
  <c r="G74" i="14"/>
  <c r="V46" i="14" s="1"/>
  <c r="O79" i="7"/>
  <c r="N79" i="7"/>
  <c r="M79" i="7"/>
  <c r="L79" i="7"/>
  <c r="F79" i="7"/>
  <c r="E79" i="7"/>
  <c r="D79" i="7"/>
  <c r="C79" i="7"/>
  <c r="K78" i="7"/>
  <c r="G78" i="7"/>
  <c r="O77" i="7"/>
  <c r="N77" i="7"/>
  <c r="M77" i="7"/>
  <c r="L77" i="7"/>
  <c r="F77" i="7"/>
  <c r="E77" i="7"/>
  <c r="D77" i="7"/>
  <c r="C77" i="7"/>
  <c r="H76" i="7" s="1"/>
  <c r="W47" i="7" s="1"/>
  <c r="K76" i="7"/>
  <c r="V51" i="7" s="1"/>
  <c r="G76" i="7"/>
  <c r="V47" i="7" s="1"/>
  <c r="O75" i="7"/>
  <c r="N75" i="7"/>
  <c r="M75" i="7"/>
  <c r="L75" i="7"/>
  <c r="F75" i="7"/>
  <c r="E75" i="7"/>
  <c r="D75" i="7"/>
  <c r="C75" i="7"/>
  <c r="K74" i="7"/>
  <c r="V50" i="7" s="1"/>
  <c r="G74" i="7"/>
  <c r="V46" i="7" s="1"/>
  <c r="O79" i="6"/>
  <c r="N79" i="6"/>
  <c r="M79" i="6"/>
  <c r="L79" i="6"/>
  <c r="F79" i="6"/>
  <c r="E79" i="6"/>
  <c r="D79" i="6"/>
  <c r="C79" i="6"/>
  <c r="K78" i="6"/>
  <c r="V52" i="6" s="1"/>
  <c r="G78" i="6"/>
  <c r="V48" i="6" s="1"/>
  <c r="O77" i="6"/>
  <c r="N77" i="6"/>
  <c r="M77" i="6"/>
  <c r="L77" i="6"/>
  <c r="F77" i="6"/>
  <c r="E77" i="6"/>
  <c r="D77" i="6"/>
  <c r="C77" i="6"/>
  <c r="H76" i="6" s="1"/>
  <c r="W47" i="6" s="1"/>
  <c r="K76" i="6"/>
  <c r="V51" i="6" s="1"/>
  <c r="G76" i="6"/>
  <c r="V47" i="6" s="1"/>
  <c r="O75" i="6"/>
  <c r="N75" i="6"/>
  <c r="M75" i="6"/>
  <c r="L75" i="6"/>
  <c r="F75" i="6"/>
  <c r="E75" i="6"/>
  <c r="D75" i="6"/>
  <c r="C75" i="6"/>
  <c r="H74" i="6" s="1"/>
  <c r="W46" i="6" s="1"/>
  <c r="K74" i="6"/>
  <c r="V50" i="6" s="1"/>
  <c r="G74" i="6"/>
  <c r="V46" i="6" s="1"/>
  <c r="O79" i="4"/>
  <c r="N79" i="4"/>
  <c r="M79" i="4"/>
  <c r="L79" i="4"/>
  <c r="F79" i="4"/>
  <c r="E79" i="4"/>
  <c r="D79" i="4"/>
  <c r="C79" i="4"/>
  <c r="K78" i="4"/>
  <c r="G78" i="4"/>
  <c r="V48" i="4" s="1"/>
  <c r="O77" i="4"/>
  <c r="N77" i="4"/>
  <c r="M77" i="4"/>
  <c r="L77" i="4"/>
  <c r="F77" i="4"/>
  <c r="E77" i="4"/>
  <c r="D77" i="4"/>
  <c r="C77" i="4"/>
  <c r="K76" i="4"/>
  <c r="V51" i="4" s="1"/>
  <c r="G76" i="4"/>
  <c r="V47" i="4" s="1"/>
  <c r="O75" i="4"/>
  <c r="N75" i="4"/>
  <c r="M75" i="4"/>
  <c r="L75" i="4"/>
  <c r="F75" i="4"/>
  <c r="E75" i="4"/>
  <c r="D75" i="4"/>
  <c r="C75" i="4"/>
  <c r="K74" i="4"/>
  <c r="V50" i="4" s="1"/>
  <c r="G74" i="4"/>
  <c r="V46" i="4" s="1"/>
  <c r="O79" i="5"/>
  <c r="N79" i="5"/>
  <c r="M79" i="5"/>
  <c r="L79" i="5"/>
  <c r="F79" i="5"/>
  <c r="E79" i="5"/>
  <c r="D79" i="5"/>
  <c r="C79" i="5"/>
  <c r="K78" i="5"/>
  <c r="V52" i="5" s="1"/>
  <c r="G78" i="5"/>
  <c r="V48" i="5" s="1"/>
  <c r="O77" i="5"/>
  <c r="N77" i="5"/>
  <c r="M77" i="5"/>
  <c r="L77" i="5"/>
  <c r="F77" i="5"/>
  <c r="E77" i="5"/>
  <c r="D77" i="5"/>
  <c r="C77" i="5"/>
  <c r="K76" i="5"/>
  <c r="V51" i="5" s="1"/>
  <c r="G76" i="5"/>
  <c r="O75" i="5"/>
  <c r="N75" i="5"/>
  <c r="M75" i="5"/>
  <c r="L75" i="5"/>
  <c r="F75" i="5"/>
  <c r="E75" i="5"/>
  <c r="D75" i="5"/>
  <c r="C75" i="5"/>
  <c r="K74" i="5"/>
  <c r="V50" i="5" s="1"/>
  <c r="G74" i="5"/>
  <c r="V46" i="5" s="1"/>
  <c r="J78" i="7" l="1"/>
  <c r="W52" i="7" s="1"/>
  <c r="K80" i="7"/>
  <c r="V49" i="7" s="1"/>
  <c r="H74" i="5"/>
  <c r="W46" i="5" s="1"/>
  <c r="J74" i="6"/>
  <c r="W50" i="6" s="1"/>
  <c r="G80" i="15"/>
  <c r="V45" i="15" s="1"/>
  <c r="V48" i="15"/>
  <c r="H76" i="14"/>
  <c r="W47" i="14" s="1"/>
  <c r="J74" i="15"/>
  <c r="W50" i="15" s="1"/>
  <c r="G80" i="7"/>
  <c r="V45" i="7" s="1"/>
  <c r="J76" i="14"/>
  <c r="W51" i="14" s="1"/>
  <c r="H78" i="4"/>
  <c r="W48" i="4" s="1"/>
  <c r="H76" i="4"/>
  <c r="W47" i="4" s="1"/>
  <c r="H74" i="4"/>
  <c r="W46" i="4" s="1"/>
  <c r="J74" i="4"/>
  <c r="W50" i="4" s="1"/>
  <c r="G80" i="5"/>
  <c r="V45" i="5" s="1"/>
  <c r="G80" i="6"/>
  <c r="V45" i="6" s="1"/>
  <c r="H74" i="7"/>
  <c r="W46" i="7" s="1"/>
  <c r="J78" i="4"/>
  <c r="W52" i="4" s="1"/>
  <c r="G80" i="14"/>
  <c r="V45" i="14" s="1"/>
  <c r="H74" i="15"/>
  <c r="W46" i="15" s="1"/>
  <c r="V47" i="5"/>
  <c r="J74" i="7"/>
  <c r="W50" i="7" s="1"/>
  <c r="V48" i="7"/>
  <c r="H76" i="5"/>
  <c r="W47" i="5" s="1"/>
  <c r="H78" i="6"/>
  <c r="W48" i="6" s="1"/>
  <c r="J76" i="7"/>
  <c r="W51" i="7" s="1"/>
  <c r="J78" i="15"/>
  <c r="W52" i="15" s="1"/>
  <c r="H78" i="15"/>
  <c r="W48" i="15" s="1"/>
  <c r="K80" i="15"/>
  <c r="V49" i="15" s="1"/>
  <c r="J76" i="15"/>
  <c r="W51" i="15" s="1"/>
  <c r="V50" i="15"/>
  <c r="H78" i="14"/>
  <c r="W48" i="14" s="1"/>
  <c r="J78" i="14"/>
  <c r="W52" i="14" s="1"/>
  <c r="K80" i="14"/>
  <c r="V49" i="14" s="1"/>
  <c r="H74" i="14"/>
  <c r="W46" i="14" s="1"/>
  <c r="V52" i="7"/>
  <c r="H78" i="7"/>
  <c r="W48" i="7" s="1"/>
  <c r="J78" i="6"/>
  <c r="W52" i="6" s="1"/>
  <c r="J76" i="6"/>
  <c r="W51" i="6" s="1"/>
  <c r="K80" i="6"/>
  <c r="V49" i="6" s="1"/>
  <c r="V52" i="4"/>
  <c r="J76" i="4"/>
  <c r="W51" i="4" s="1"/>
  <c r="K80" i="4"/>
  <c r="V49" i="4" s="1"/>
  <c r="J78" i="5"/>
  <c r="W52" i="5" s="1"/>
  <c r="H78" i="5"/>
  <c r="K80" i="5"/>
  <c r="V49" i="5" s="1"/>
  <c r="J76" i="5"/>
  <c r="W51" i="5" s="1"/>
  <c r="J74" i="5"/>
  <c r="W50" i="5" s="1"/>
  <c r="G80" i="4"/>
  <c r="V45" i="4" s="1"/>
  <c r="H80" i="4" l="1"/>
  <c r="J80" i="4"/>
  <c r="W49" i="4" s="1"/>
  <c r="H80" i="15"/>
  <c r="W45" i="15" s="1"/>
  <c r="H80" i="6"/>
  <c r="W45" i="6" s="1"/>
  <c r="J80" i="7"/>
  <c r="W49" i="7" s="1"/>
  <c r="H80" i="5"/>
  <c r="W45" i="5" s="1"/>
  <c r="W48" i="5"/>
  <c r="J80" i="6"/>
  <c r="W49" i="6" s="1"/>
  <c r="H80" i="7"/>
  <c r="W45" i="7" s="1"/>
  <c r="J80" i="15"/>
  <c r="J80" i="14"/>
  <c r="W49" i="14" s="1"/>
  <c r="H80" i="14"/>
  <c r="N80" i="7"/>
  <c r="W45" i="4"/>
  <c r="J80" i="5"/>
  <c r="N80" i="6"/>
  <c r="B80" i="4" l="1"/>
  <c r="N80" i="4"/>
  <c r="B80" i="5"/>
  <c r="W49" i="5"/>
  <c r="B80" i="6"/>
  <c r="B80" i="7"/>
  <c r="W49" i="15"/>
  <c r="B80" i="15"/>
  <c r="N80" i="15"/>
  <c r="W45" i="14"/>
  <c r="N80" i="14"/>
  <c r="B80" i="14"/>
  <c r="N80" i="5"/>
  <c r="C12" i="3" l="1"/>
  <c r="X49" i="3" l="1"/>
  <c r="X45" i="3"/>
  <c r="U52" i="3"/>
  <c r="U51" i="3"/>
  <c r="U50" i="3"/>
  <c r="U49" i="3"/>
  <c r="U48" i="3"/>
  <c r="U47" i="3"/>
  <c r="U46" i="3"/>
  <c r="U45" i="3"/>
  <c r="O79" i="3"/>
  <c r="N79" i="3"/>
  <c r="M79" i="3"/>
  <c r="L79" i="3"/>
  <c r="F79" i="3"/>
  <c r="E79" i="3"/>
  <c r="D79" i="3"/>
  <c r="C79" i="3"/>
  <c r="K78" i="3"/>
  <c r="V52" i="3" s="1"/>
  <c r="G78" i="3"/>
  <c r="V48" i="3" s="1"/>
  <c r="O77" i="3"/>
  <c r="N77" i="3"/>
  <c r="M77" i="3"/>
  <c r="L77" i="3"/>
  <c r="F77" i="3"/>
  <c r="E77" i="3"/>
  <c r="D77" i="3"/>
  <c r="C77" i="3"/>
  <c r="K76" i="3"/>
  <c r="V51" i="3" s="1"/>
  <c r="G76" i="3"/>
  <c r="V47" i="3" s="1"/>
  <c r="O75" i="3"/>
  <c r="N75" i="3"/>
  <c r="M75" i="3"/>
  <c r="L75" i="3"/>
  <c r="F75" i="3"/>
  <c r="E75" i="3"/>
  <c r="D75" i="3"/>
  <c r="C75" i="3"/>
  <c r="K74" i="3"/>
  <c r="V50" i="3" s="1"/>
  <c r="G74" i="3"/>
  <c r="V46" i="3" s="1"/>
  <c r="O58" i="15"/>
  <c r="N58" i="15"/>
  <c r="M58" i="15"/>
  <c r="L58" i="15"/>
  <c r="J57" i="15" s="1"/>
  <c r="F58" i="15"/>
  <c r="E58" i="15"/>
  <c r="D58" i="15"/>
  <c r="C58" i="15"/>
  <c r="K57" i="15"/>
  <c r="G57" i="15"/>
  <c r="O56" i="15"/>
  <c r="N56" i="15"/>
  <c r="M56" i="15"/>
  <c r="L56" i="15"/>
  <c r="J55" i="15" s="1"/>
  <c r="W43" i="15" s="1"/>
  <c r="F56" i="15"/>
  <c r="E56" i="15"/>
  <c r="D56" i="15"/>
  <c r="C56" i="15"/>
  <c r="K55" i="15"/>
  <c r="V43" i="15" s="1"/>
  <c r="G55" i="15"/>
  <c r="V39" i="15" s="1"/>
  <c r="O54" i="15"/>
  <c r="N54" i="15"/>
  <c r="M54" i="15"/>
  <c r="L54" i="15"/>
  <c r="J53" i="15" s="1"/>
  <c r="W42" i="15" s="1"/>
  <c r="F54" i="15"/>
  <c r="E54" i="15"/>
  <c r="D54" i="15"/>
  <c r="C54" i="15"/>
  <c r="K53" i="15"/>
  <c r="V42" i="15" s="1"/>
  <c r="G53" i="15"/>
  <c r="V38" i="15" s="1"/>
  <c r="U44" i="15"/>
  <c r="U43" i="15"/>
  <c r="U42" i="15"/>
  <c r="X41" i="15"/>
  <c r="U41" i="15"/>
  <c r="U40" i="15"/>
  <c r="U39" i="15"/>
  <c r="U38" i="15"/>
  <c r="X37" i="15"/>
  <c r="U37" i="15"/>
  <c r="O37" i="15"/>
  <c r="N37" i="15"/>
  <c r="M37" i="15"/>
  <c r="L37" i="15"/>
  <c r="J36" i="15" s="1"/>
  <c r="F37" i="15"/>
  <c r="E37" i="15"/>
  <c r="D37" i="15"/>
  <c r="C37" i="15"/>
  <c r="H36" i="15" s="1"/>
  <c r="U36" i="15"/>
  <c r="K36" i="15"/>
  <c r="V36" i="15" s="1"/>
  <c r="G36" i="15"/>
  <c r="V32" i="15" s="1"/>
  <c r="U35" i="15"/>
  <c r="O35" i="15"/>
  <c r="N35" i="15"/>
  <c r="M35" i="15"/>
  <c r="L35" i="15"/>
  <c r="J34" i="15" s="1"/>
  <c r="W35" i="15" s="1"/>
  <c r="F35" i="15"/>
  <c r="E35" i="15"/>
  <c r="D35" i="15"/>
  <c r="C35" i="15"/>
  <c r="V34" i="15"/>
  <c r="U34" i="15"/>
  <c r="K34" i="15"/>
  <c r="V35" i="15" s="1"/>
  <c r="G34" i="15"/>
  <c r="V31" i="15" s="1"/>
  <c r="X33" i="15"/>
  <c r="U33" i="15"/>
  <c r="O33" i="15"/>
  <c r="N33" i="15"/>
  <c r="M33" i="15"/>
  <c r="L33" i="15"/>
  <c r="F33" i="15"/>
  <c r="E33" i="15"/>
  <c r="D33" i="15"/>
  <c r="C33" i="15"/>
  <c r="U32" i="15"/>
  <c r="K32" i="15"/>
  <c r="G32" i="15"/>
  <c r="V30" i="15" s="1"/>
  <c r="U31" i="15"/>
  <c r="U30" i="15"/>
  <c r="X29" i="15"/>
  <c r="U29" i="15"/>
  <c r="U28" i="15"/>
  <c r="W27" i="15"/>
  <c r="U27" i="15"/>
  <c r="V26" i="15"/>
  <c r="U26" i="15"/>
  <c r="X25" i="15"/>
  <c r="U25" i="15"/>
  <c r="U24" i="15"/>
  <c r="U23" i="15"/>
  <c r="U22" i="15"/>
  <c r="X21" i="15"/>
  <c r="U21" i="15"/>
  <c r="O16" i="15"/>
  <c r="N16" i="15"/>
  <c r="M16" i="15"/>
  <c r="L16" i="15"/>
  <c r="F16" i="15"/>
  <c r="E16" i="15"/>
  <c r="D16" i="15"/>
  <c r="C16" i="15"/>
  <c r="K15" i="15"/>
  <c r="K17" i="15" s="1"/>
  <c r="V25" i="15" s="1"/>
  <c r="G15" i="15"/>
  <c r="V24" i="15" s="1"/>
  <c r="O14" i="15"/>
  <c r="N14" i="15"/>
  <c r="M14" i="15"/>
  <c r="L14" i="15"/>
  <c r="F14" i="15"/>
  <c r="E14" i="15"/>
  <c r="D14" i="15"/>
  <c r="C14" i="15"/>
  <c r="K13" i="15"/>
  <c r="V27" i="15" s="1"/>
  <c r="G13" i="15"/>
  <c r="V23" i="15" s="1"/>
  <c r="O12" i="15"/>
  <c r="N12" i="15"/>
  <c r="M12" i="15"/>
  <c r="L12" i="15"/>
  <c r="F12" i="15"/>
  <c r="E12" i="15"/>
  <c r="D12" i="15"/>
  <c r="C12" i="15"/>
  <c r="K11" i="15"/>
  <c r="G11" i="15"/>
  <c r="V22" i="15" s="1"/>
  <c r="O58" i="14"/>
  <c r="N58" i="14"/>
  <c r="M58" i="14"/>
  <c r="L58" i="14"/>
  <c r="J57" i="14" s="1"/>
  <c r="F58" i="14"/>
  <c r="E58" i="14"/>
  <c r="D58" i="14"/>
  <c r="C58" i="14"/>
  <c r="H57" i="14" s="1"/>
  <c r="K57" i="14"/>
  <c r="G57" i="14"/>
  <c r="O56" i="14"/>
  <c r="N56" i="14"/>
  <c r="M56" i="14"/>
  <c r="L56" i="14"/>
  <c r="F56" i="14"/>
  <c r="E56" i="14"/>
  <c r="D56" i="14"/>
  <c r="C56" i="14"/>
  <c r="H55" i="14" s="1"/>
  <c r="W39" i="14" s="1"/>
  <c r="K55" i="14"/>
  <c r="V43" i="14" s="1"/>
  <c r="G55" i="14"/>
  <c r="V39" i="14" s="1"/>
  <c r="O54" i="14"/>
  <c r="N54" i="14"/>
  <c r="M54" i="14"/>
  <c r="L54" i="14"/>
  <c r="F54" i="14"/>
  <c r="E54" i="14"/>
  <c r="D54" i="14"/>
  <c r="C54" i="14"/>
  <c r="H53" i="14" s="1"/>
  <c r="W38" i="14" s="1"/>
  <c r="K53" i="14"/>
  <c r="V42" i="14" s="1"/>
  <c r="G53" i="14"/>
  <c r="V38" i="14" s="1"/>
  <c r="U44" i="14"/>
  <c r="U43" i="14"/>
  <c r="U42" i="14"/>
  <c r="X41" i="14"/>
  <c r="U41" i="14"/>
  <c r="U40" i="14"/>
  <c r="U39" i="14"/>
  <c r="U38" i="14"/>
  <c r="X37" i="14"/>
  <c r="U37" i="14"/>
  <c r="O37" i="14"/>
  <c r="N37" i="14"/>
  <c r="J36" i="14" s="1"/>
  <c r="M37" i="14"/>
  <c r="L37" i="14"/>
  <c r="F37" i="14"/>
  <c r="E37" i="14"/>
  <c r="D37" i="14"/>
  <c r="C37" i="14"/>
  <c r="H36" i="14" s="1"/>
  <c r="U36" i="14"/>
  <c r="K36" i="14"/>
  <c r="G36" i="14"/>
  <c r="V32" i="14" s="1"/>
  <c r="U35" i="14"/>
  <c r="O35" i="14"/>
  <c r="N35" i="14"/>
  <c r="M35" i="14"/>
  <c r="L35" i="14"/>
  <c r="J34" i="14" s="1"/>
  <c r="W35" i="14" s="1"/>
  <c r="F35" i="14"/>
  <c r="E35" i="14"/>
  <c r="D35" i="14"/>
  <c r="C35" i="14"/>
  <c r="U34" i="14"/>
  <c r="K34" i="14"/>
  <c r="V35" i="14" s="1"/>
  <c r="G34" i="14"/>
  <c r="V31" i="14" s="1"/>
  <c r="X33" i="14"/>
  <c r="U33" i="14"/>
  <c r="O33" i="14"/>
  <c r="N33" i="14"/>
  <c r="M33" i="14"/>
  <c r="L33" i="14"/>
  <c r="J32" i="14" s="1"/>
  <c r="W34" i="14" s="1"/>
  <c r="F33" i="14"/>
  <c r="E33" i="14"/>
  <c r="D33" i="14"/>
  <c r="C33" i="14"/>
  <c r="U32" i="14"/>
  <c r="K32" i="14"/>
  <c r="V34" i="14" s="1"/>
  <c r="G32" i="14"/>
  <c r="V30" i="14" s="1"/>
  <c r="U31" i="14"/>
  <c r="U30" i="14"/>
  <c r="X29" i="14"/>
  <c r="U29" i="14"/>
  <c r="U28" i="14"/>
  <c r="W27" i="14"/>
  <c r="U27" i="14"/>
  <c r="U26" i="14"/>
  <c r="X25" i="14"/>
  <c r="U25" i="14"/>
  <c r="U24" i="14"/>
  <c r="U23" i="14"/>
  <c r="U22" i="14"/>
  <c r="X21" i="14"/>
  <c r="U21" i="14"/>
  <c r="O16" i="14"/>
  <c r="N16" i="14"/>
  <c r="M16" i="14"/>
  <c r="L16" i="14"/>
  <c r="F16" i="14"/>
  <c r="E16" i="14"/>
  <c r="D16" i="14"/>
  <c r="C16" i="14"/>
  <c r="K15" i="14"/>
  <c r="V28" i="14" s="1"/>
  <c r="H15" i="14"/>
  <c r="W24" i="14" s="1"/>
  <c r="G15" i="14"/>
  <c r="V24" i="14" s="1"/>
  <c r="O14" i="14"/>
  <c r="N14" i="14"/>
  <c r="M14" i="14"/>
  <c r="L14" i="14"/>
  <c r="F14" i="14"/>
  <c r="E14" i="14"/>
  <c r="D14" i="14"/>
  <c r="C14" i="14"/>
  <c r="H13" i="14" s="1"/>
  <c r="W23" i="14" s="1"/>
  <c r="K13" i="14"/>
  <c r="V27" i="14" s="1"/>
  <c r="G13" i="14"/>
  <c r="V23" i="14" s="1"/>
  <c r="O12" i="14"/>
  <c r="N12" i="14"/>
  <c r="M12" i="14"/>
  <c r="L12" i="14"/>
  <c r="F12" i="14"/>
  <c r="E12" i="14"/>
  <c r="D12" i="14"/>
  <c r="C12" i="14"/>
  <c r="K11" i="14"/>
  <c r="V26" i="14" s="1"/>
  <c r="G11" i="14"/>
  <c r="V22" i="14" s="1"/>
  <c r="C56" i="4"/>
  <c r="F14" i="4"/>
  <c r="O12" i="5"/>
  <c r="G59" i="14" l="1"/>
  <c r="V37" i="14" s="1"/>
  <c r="H13" i="15"/>
  <c r="W23" i="15" s="1"/>
  <c r="H24" i="1"/>
  <c r="G11" i="1"/>
  <c r="H6" i="1"/>
  <c r="K59" i="14"/>
  <c r="V41" i="14" s="1"/>
  <c r="S6" i="2"/>
  <c r="J55" i="14"/>
  <c r="W43" i="14" s="1"/>
  <c r="V28" i="15"/>
  <c r="H32" i="15"/>
  <c r="W30" i="15" s="1"/>
  <c r="G59" i="15"/>
  <c r="V37" i="15" s="1"/>
  <c r="H11" i="14"/>
  <c r="W22" i="14" s="1"/>
  <c r="J15" i="14"/>
  <c r="H18" i="1"/>
  <c r="G17" i="14"/>
  <c r="V21" i="14" s="1"/>
  <c r="G7" i="1"/>
  <c r="H15" i="15"/>
  <c r="H32" i="14"/>
  <c r="W30" i="14" s="1"/>
  <c r="V40" i="14"/>
  <c r="R9" i="2"/>
  <c r="G58" i="1"/>
  <c r="G46" i="1"/>
  <c r="G10" i="1"/>
  <c r="K38" i="15"/>
  <c r="V33" i="15" s="1"/>
  <c r="V7" i="2"/>
  <c r="J11" i="14"/>
  <c r="W26" i="14" s="1"/>
  <c r="G38" i="14"/>
  <c r="V29" i="14" s="1"/>
  <c r="S11" i="2"/>
  <c r="H34" i="15"/>
  <c r="W31" i="15" s="1"/>
  <c r="W9" i="2"/>
  <c r="G50" i="1"/>
  <c r="J11" i="15"/>
  <c r="W26" i="15" s="1"/>
  <c r="T13" i="2"/>
  <c r="H52" i="1"/>
  <c r="H40" i="1"/>
  <c r="U11" i="2"/>
  <c r="G52" i="1"/>
  <c r="G40" i="1"/>
  <c r="S10" i="2"/>
  <c r="T12" i="2"/>
  <c r="V10" i="2"/>
  <c r="W12" i="2"/>
  <c r="G59" i="1"/>
  <c r="H55" i="1"/>
  <c r="G47" i="1"/>
  <c r="H42" i="1"/>
  <c r="G36" i="1"/>
  <c r="H30" i="1"/>
  <c r="G23" i="1"/>
  <c r="H17" i="1"/>
  <c r="V6" i="2"/>
  <c r="G22" i="1"/>
  <c r="J13" i="14"/>
  <c r="W28" i="14" s="1"/>
  <c r="H55" i="15"/>
  <c r="W39" i="15" s="1"/>
  <c r="S7" i="2"/>
  <c r="G18" i="1"/>
  <c r="K38" i="14"/>
  <c r="V33" i="14" s="1"/>
  <c r="V11" i="2"/>
  <c r="G38" i="1"/>
  <c r="G28" i="1"/>
  <c r="T10" i="2"/>
  <c r="H14" i="1"/>
  <c r="G76" i="1"/>
  <c r="G72" i="1"/>
  <c r="G75" i="1"/>
  <c r="G70" i="1"/>
  <c r="G68" i="1"/>
  <c r="G66" i="1"/>
  <c r="G64" i="1"/>
  <c r="G62" i="1"/>
  <c r="G78" i="1"/>
  <c r="G77" i="1"/>
  <c r="G73" i="1"/>
  <c r="G74" i="1"/>
  <c r="G71" i="1"/>
  <c r="G69" i="1"/>
  <c r="G67" i="1"/>
  <c r="G65" i="1"/>
  <c r="G63" i="1"/>
  <c r="G61" i="1"/>
  <c r="H78" i="1"/>
  <c r="H76" i="1"/>
  <c r="H72" i="1"/>
  <c r="H75" i="1"/>
  <c r="H70" i="1"/>
  <c r="H68" i="1"/>
  <c r="H66" i="1"/>
  <c r="H64" i="1"/>
  <c r="H62" i="1"/>
  <c r="H74" i="1"/>
  <c r="H67" i="1"/>
  <c r="H63" i="1"/>
  <c r="H61" i="1"/>
  <c r="H73" i="1"/>
  <c r="H71" i="1"/>
  <c r="H65" i="1"/>
  <c r="H77" i="1"/>
  <c r="H69" i="1"/>
  <c r="R6" i="2"/>
  <c r="W8" i="2"/>
  <c r="H36" i="1"/>
  <c r="H23" i="1"/>
  <c r="K59" i="15"/>
  <c r="V41" i="15" s="1"/>
  <c r="S9" i="2"/>
  <c r="T6" i="2"/>
  <c r="V9" i="2"/>
  <c r="W6" i="2"/>
  <c r="G55" i="1"/>
  <c r="H49" i="1"/>
  <c r="G42" i="1"/>
  <c r="H35" i="1"/>
  <c r="G30" i="1"/>
  <c r="H26" i="1"/>
  <c r="G17" i="1"/>
  <c r="H13" i="1"/>
  <c r="G6" i="1"/>
  <c r="U9" i="2"/>
  <c r="H53" i="1"/>
  <c r="H41" i="1"/>
  <c r="J38" i="14"/>
  <c r="W33" i="14" s="1"/>
  <c r="U13" i="2"/>
  <c r="G53" i="1"/>
  <c r="G41" i="1"/>
  <c r="U8" i="2"/>
  <c r="H54" i="1"/>
  <c r="H43" i="1"/>
  <c r="H31" i="1"/>
  <c r="H19" i="1"/>
  <c r="H7" i="1"/>
  <c r="H53" i="15"/>
  <c r="W38" i="15" s="1"/>
  <c r="U12" i="2"/>
  <c r="G54" i="1"/>
  <c r="G43" i="1"/>
  <c r="G31" i="1"/>
  <c r="G19" i="1"/>
  <c r="H34" i="14"/>
  <c r="W31" i="14" s="1"/>
  <c r="T9" i="2"/>
  <c r="H56" i="1"/>
  <c r="H44" i="1"/>
  <c r="H33" i="1"/>
  <c r="G14" i="1"/>
  <c r="U7" i="2"/>
  <c r="G21" i="1"/>
  <c r="G8" i="1"/>
  <c r="R11" i="2"/>
  <c r="H47" i="1"/>
  <c r="G29" i="1"/>
  <c r="G15" i="1"/>
  <c r="J53" i="14"/>
  <c r="W42" i="14" s="1"/>
  <c r="S13" i="2"/>
  <c r="T7" i="2"/>
  <c r="V13" i="2"/>
  <c r="W7" i="2"/>
  <c r="H57" i="1"/>
  <c r="G49" i="1"/>
  <c r="H45" i="1"/>
  <c r="G35" i="1"/>
  <c r="H32" i="1"/>
  <c r="G26" i="1"/>
  <c r="H20" i="1"/>
  <c r="G13" i="1"/>
  <c r="H9" i="1"/>
  <c r="H5" i="1"/>
  <c r="G37" i="1"/>
  <c r="H60" i="1"/>
  <c r="H48" i="1"/>
  <c r="H38" i="1"/>
  <c r="H28" i="1"/>
  <c r="H12" i="1"/>
  <c r="H11" i="15"/>
  <c r="W22" i="15" s="1"/>
  <c r="R8" i="2"/>
  <c r="G12" i="1"/>
  <c r="J13" i="15"/>
  <c r="W28" i="15" s="1"/>
  <c r="W10" i="2"/>
  <c r="H50" i="1"/>
  <c r="H34" i="1"/>
  <c r="U6" i="2"/>
  <c r="G34" i="1"/>
  <c r="G24" i="1"/>
  <c r="H8" i="1"/>
  <c r="W13" i="2"/>
  <c r="H29" i="1"/>
  <c r="H15" i="1"/>
  <c r="T8" i="2"/>
  <c r="W51" i="3"/>
  <c r="S8" i="2"/>
  <c r="T11" i="2"/>
  <c r="V8" i="2"/>
  <c r="W11" i="2"/>
  <c r="G57" i="1"/>
  <c r="H51" i="1"/>
  <c r="G45" i="1"/>
  <c r="H39" i="1"/>
  <c r="G32" i="1"/>
  <c r="H25" i="1"/>
  <c r="G20" i="1"/>
  <c r="H16" i="1"/>
  <c r="G9" i="1"/>
  <c r="H27" i="1"/>
  <c r="J15" i="15"/>
  <c r="R13" i="2"/>
  <c r="G27" i="1"/>
  <c r="G60" i="1"/>
  <c r="G48" i="1"/>
  <c r="R12" i="2"/>
  <c r="H21" i="1"/>
  <c r="J32" i="15"/>
  <c r="W34" i="15" s="1"/>
  <c r="R7" i="2"/>
  <c r="G56" i="1"/>
  <c r="G44" i="1"/>
  <c r="G33" i="1"/>
  <c r="H59" i="1"/>
  <c r="H11" i="1"/>
  <c r="H57" i="15"/>
  <c r="R10" i="2"/>
  <c r="S12" i="2"/>
  <c r="U10" i="2"/>
  <c r="V12" i="2"/>
  <c r="G5" i="1"/>
  <c r="H58" i="1"/>
  <c r="G51" i="1"/>
  <c r="H46" i="1"/>
  <c r="G39" i="1"/>
  <c r="H37" i="1"/>
  <c r="G25" i="1"/>
  <c r="H22" i="1"/>
  <c r="G16" i="1"/>
  <c r="H10" i="1"/>
  <c r="J78" i="3"/>
  <c r="W52" i="3" s="1"/>
  <c r="H74" i="3"/>
  <c r="W46" i="3" s="1"/>
  <c r="K80" i="3"/>
  <c r="V49" i="3" s="1"/>
  <c r="H78" i="3"/>
  <c r="W48" i="3" s="1"/>
  <c r="G80" i="3"/>
  <c r="V45" i="3" s="1"/>
  <c r="J76" i="3"/>
  <c r="H76" i="3"/>
  <c r="W47" i="3" s="1"/>
  <c r="J74" i="3"/>
  <c r="W50" i="3" s="1"/>
  <c r="W24" i="15"/>
  <c r="W40" i="15"/>
  <c r="J59" i="15"/>
  <c r="W41" i="15" s="1"/>
  <c r="W44" i="15"/>
  <c r="W36" i="15"/>
  <c r="W32" i="15"/>
  <c r="G38" i="15"/>
  <c r="V29" i="15" s="1"/>
  <c r="V40" i="15"/>
  <c r="V44" i="15"/>
  <c r="G17" i="15"/>
  <c r="V21" i="15" s="1"/>
  <c r="H59" i="14"/>
  <c r="W40" i="14"/>
  <c r="W32" i="14"/>
  <c r="W44" i="14"/>
  <c r="V36" i="14"/>
  <c r="W36" i="14"/>
  <c r="H17" i="14"/>
  <c r="K17" i="14"/>
  <c r="V25" i="14" s="1"/>
  <c r="V44" i="14"/>
  <c r="J59" i="14" l="1"/>
  <c r="W41" i="14" s="1"/>
  <c r="H38" i="15"/>
  <c r="J38" i="15"/>
  <c r="W33" i="15" s="1"/>
  <c r="H38" i="14"/>
  <c r="N38" i="14" s="1"/>
  <c r="J17" i="15"/>
  <c r="W25" i="15" s="1"/>
  <c r="J17" i="14"/>
  <c r="W25" i="14" s="1"/>
  <c r="H17" i="15"/>
  <c r="W21" i="15" s="1"/>
  <c r="H59" i="15"/>
  <c r="W37" i="15" s="1"/>
  <c r="J80" i="3"/>
  <c r="W49" i="3" s="1"/>
  <c r="H80" i="3"/>
  <c r="W45" i="3" s="1"/>
  <c r="W29" i="15"/>
  <c r="N38" i="15"/>
  <c r="B59" i="14"/>
  <c r="W37" i="14"/>
  <c r="W21" i="14"/>
  <c r="N17" i="14"/>
  <c r="B17" i="14"/>
  <c r="B38" i="14"/>
  <c r="W29" i="14"/>
  <c r="B59" i="15" l="1"/>
  <c r="N59" i="15"/>
  <c r="B38" i="15"/>
  <c r="N59" i="14"/>
  <c r="B17" i="15"/>
  <c r="N17" i="15"/>
  <c r="N80" i="3"/>
  <c r="B80" i="3"/>
  <c r="C14" i="9" l="1"/>
  <c r="D14" i="9"/>
  <c r="E14" i="9"/>
  <c r="F14" i="9"/>
  <c r="O37" i="11" l="1"/>
  <c r="N37" i="11"/>
  <c r="M37" i="11"/>
  <c r="L37" i="11"/>
  <c r="F37" i="11"/>
  <c r="E37" i="11"/>
  <c r="D37" i="11"/>
  <c r="C37" i="11"/>
  <c r="H36" i="11" s="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H15" i="9" l="1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O58" i="7"/>
  <c r="N58" i="7"/>
  <c r="M58" i="7"/>
  <c r="L58" i="7"/>
  <c r="F58" i="7"/>
  <c r="E58" i="7"/>
  <c r="D58" i="7"/>
  <c r="C58" i="7"/>
  <c r="K57" i="7"/>
  <c r="V44" i="7" s="1"/>
  <c r="G57" i="7"/>
  <c r="V40" i="7" s="1"/>
  <c r="O56" i="7"/>
  <c r="N56" i="7"/>
  <c r="M56" i="7"/>
  <c r="L56" i="7"/>
  <c r="F56" i="7"/>
  <c r="E56" i="7"/>
  <c r="D56" i="7"/>
  <c r="C56" i="7"/>
  <c r="K55" i="7"/>
  <c r="V43" i="7" s="1"/>
  <c r="G55" i="7"/>
  <c r="V39" i="7" s="1"/>
  <c r="O54" i="7"/>
  <c r="N54" i="7"/>
  <c r="M54" i="7"/>
  <c r="L54" i="7"/>
  <c r="F54" i="7"/>
  <c r="E54" i="7"/>
  <c r="D54" i="7"/>
  <c r="C54" i="7"/>
  <c r="K53" i="7"/>
  <c r="V42" i="7" s="1"/>
  <c r="G53" i="7"/>
  <c r="V38" i="7" s="1"/>
  <c r="U44" i="7"/>
  <c r="U43" i="7"/>
  <c r="U42" i="7"/>
  <c r="X41" i="7"/>
  <c r="U41" i="7"/>
  <c r="U40" i="7"/>
  <c r="U39" i="7"/>
  <c r="U38" i="7"/>
  <c r="X37" i="7"/>
  <c r="U37" i="7"/>
  <c r="O37" i="7"/>
  <c r="N37" i="7"/>
  <c r="M37" i="7"/>
  <c r="L37" i="7"/>
  <c r="F37" i="7"/>
  <c r="E37" i="7"/>
  <c r="D37" i="7"/>
  <c r="C37" i="7"/>
  <c r="U36" i="7"/>
  <c r="K36" i="7"/>
  <c r="V36" i="7" s="1"/>
  <c r="G36" i="7"/>
  <c r="V32" i="7" s="1"/>
  <c r="U35" i="7"/>
  <c r="O35" i="7"/>
  <c r="N35" i="7"/>
  <c r="M35" i="7"/>
  <c r="L35" i="7"/>
  <c r="F35" i="7"/>
  <c r="E35" i="7"/>
  <c r="D35" i="7"/>
  <c r="C35" i="7"/>
  <c r="U34" i="7"/>
  <c r="K34" i="7"/>
  <c r="V35" i="7" s="1"/>
  <c r="G34" i="7"/>
  <c r="V31" i="7" s="1"/>
  <c r="X33" i="7"/>
  <c r="U33" i="7"/>
  <c r="O33" i="7"/>
  <c r="N33" i="7"/>
  <c r="M33" i="7"/>
  <c r="L33" i="7"/>
  <c r="F33" i="7"/>
  <c r="E33" i="7"/>
  <c r="D33" i="7"/>
  <c r="C33" i="7"/>
  <c r="U32" i="7"/>
  <c r="K32" i="7"/>
  <c r="V34" i="7" s="1"/>
  <c r="G32" i="7"/>
  <c r="U31" i="7"/>
  <c r="U30" i="7"/>
  <c r="X29" i="7"/>
  <c r="U29" i="7"/>
  <c r="U28" i="7"/>
  <c r="W27" i="7"/>
  <c r="U27" i="7"/>
  <c r="U26" i="7"/>
  <c r="X25" i="7"/>
  <c r="U25" i="7"/>
  <c r="U24" i="7"/>
  <c r="U23" i="7"/>
  <c r="U22" i="7"/>
  <c r="X21" i="7"/>
  <c r="U21" i="7"/>
  <c r="O16" i="7"/>
  <c r="N16" i="7"/>
  <c r="M16" i="7"/>
  <c r="L16" i="7"/>
  <c r="F16" i="7"/>
  <c r="E16" i="7"/>
  <c r="D16" i="7"/>
  <c r="C16" i="7"/>
  <c r="K15" i="7"/>
  <c r="V28" i="7" s="1"/>
  <c r="G15" i="7"/>
  <c r="V24" i="7" s="1"/>
  <c r="O14" i="7"/>
  <c r="N14" i="7"/>
  <c r="M14" i="7"/>
  <c r="L14" i="7"/>
  <c r="F14" i="7"/>
  <c r="E14" i="7"/>
  <c r="D14" i="7"/>
  <c r="C14" i="7"/>
  <c r="K13" i="7"/>
  <c r="V27" i="7" s="1"/>
  <c r="G13" i="7"/>
  <c r="V23" i="7" s="1"/>
  <c r="O12" i="7"/>
  <c r="N12" i="7"/>
  <c r="M12" i="7"/>
  <c r="L12" i="7"/>
  <c r="F12" i="7"/>
  <c r="E12" i="7"/>
  <c r="D12" i="7"/>
  <c r="C12" i="7"/>
  <c r="K11" i="7"/>
  <c r="V26" i="7" s="1"/>
  <c r="G11" i="7"/>
  <c r="V22" i="7" s="1"/>
  <c r="O58" i="6"/>
  <c r="N58" i="6"/>
  <c r="M58" i="6"/>
  <c r="L58" i="6"/>
  <c r="F58" i="6"/>
  <c r="E58" i="6"/>
  <c r="D58" i="6"/>
  <c r="C58" i="6"/>
  <c r="K57" i="6"/>
  <c r="G57" i="6"/>
  <c r="O56" i="6"/>
  <c r="N56" i="6"/>
  <c r="M56" i="6"/>
  <c r="L56" i="6"/>
  <c r="F56" i="6"/>
  <c r="E56" i="6"/>
  <c r="D56" i="6"/>
  <c r="C56" i="6"/>
  <c r="K55" i="6"/>
  <c r="G55" i="6"/>
  <c r="V39" i="6" s="1"/>
  <c r="O54" i="6"/>
  <c r="N54" i="6"/>
  <c r="M54" i="6"/>
  <c r="L54" i="6"/>
  <c r="F54" i="6"/>
  <c r="E54" i="6"/>
  <c r="D54" i="6"/>
  <c r="C54" i="6"/>
  <c r="K53" i="6"/>
  <c r="V42" i="6" s="1"/>
  <c r="G53" i="6"/>
  <c r="V38" i="6" s="1"/>
  <c r="U44" i="6"/>
  <c r="V43" i="6"/>
  <c r="U43" i="6"/>
  <c r="U42" i="6"/>
  <c r="X41" i="6"/>
  <c r="U41" i="6"/>
  <c r="V40" i="6"/>
  <c r="U40" i="6"/>
  <c r="U39" i="6"/>
  <c r="U38" i="6"/>
  <c r="X37" i="6"/>
  <c r="U37" i="6"/>
  <c r="O37" i="6"/>
  <c r="N37" i="6"/>
  <c r="M37" i="6"/>
  <c r="L37" i="6"/>
  <c r="F37" i="6"/>
  <c r="E37" i="6"/>
  <c r="D37" i="6"/>
  <c r="C37" i="6"/>
  <c r="U36" i="6"/>
  <c r="K36" i="6"/>
  <c r="V36" i="6" s="1"/>
  <c r="G36" i="6"/>
  <c r="V32" i="6" s="1"/>
  <c r="U35" i="6"/>
  <c r="O35" i="6"/>
  <c r="N35" i="6"/>
  <c r="M35" i="6"/>
  <c r="L35" i="6"/>
  <c r="F35" i="6"/>
  <c r="E35" i="6"/>
  <c r="D35" i="6"/>
  <c r="C35" i="6"/>
  <c r="U34" i="6"/>
  <c r="K34" i="6"/>
  <c r="G34" i="6"/>
  <c r="V31" i="6" s="1"/>
  <c r="X33" i="6"/>
  <c r="U33" i="6"/>
  <c r="O33" i="6"/>
  <c r="N33" i="6"/>
  <c r="M33" i="6"/>
  <c r="L33" i="6"/>
  <c r="F33" i="6"/>
  <c r="E33" i="6"/>
  <c r="D33" i="6"/>
  <c r="C33" i="6"/>
  <c r="U32" i="6"/>
  <c r="K32" i="6"/>
  <c r="V34" i="6" s="1"/>
  <c r="G32" i="6"/>
  <c r="V30" i="6" s="1"/>
  <c r="U31" i="6"/>
  <c r="U30" i="6"/>
  <c r="X29" i="6"/>
  <c r="U29" i="6"/>
  <c r="U28" i="6"/>
  <c r="W27" i="6"/>
  <c r="U27" i="6"/>
  <c r="U26" i="6"/>
  <c r="X25" i="6"/>
  <c r="U25" i="6"/>
  <c r="U24" i="6"/>
  <c r="U23" i="6"/>
  <c r="U22" i="6"/>
  <c r="X21" i="6"/>
  <c r="U21" i="6"/>
  <c r="O16" i="6"/>
  <c r="N16" i="6"/>
  <c r="M16" i="6"/>
  <c r="L16" i="6"/>
  <c r="F16" i="6"/>
  <c r="E16" i="6"/>
  <c r="D16" i="6"/>
  <c r="C16" i="6"/>
  <c r="K15" i="6"/>
  <c r="V28" i="6" s="1"/>
  <c r="G15" i="6"/>
  <c r="O14" i="6"/>
  <c r="N14" i="6"/>
  <c r="M14" i="6"/>
  <c r="L14" i="6"/>
  <c r="J13" i="6" s="1"/>
  <c r="W28" i="6" s="1"/>
  <c r="F14" i="6"/>
  <c r="E14" i="6"/>
  <c r="D14" i="6"/>
  <c r="C14" i="6"/>
  <c r="K13" i="6"/>
  <c r="V27" i="6" s="1"/>
  <c r="G13" i="6"/>
  <c r="V23" i="6" s="1"/>
  <c r="O12" i="6"/>
  <c r="N12" i="6"/>
  <c r="M12" i="6"/>
  <c r="L12" i="6"/>
  <c r="F12" i="6"/>
  <c r="E12" i="6"/>
  <c r="D12" i="6"/>
  <c r="C12" i="6"/>
  <c r="K11" i="6"/>
  <c r="V26" i="6" s="1"/>
  <c r="G11" i="6"/>
  <c r="V22" i="6" s="1"/>
  <c r="O58" i="5"/>
  <c r="N58" i="5"/>
  <c r="M58" i="5"/>
  <c r="L58" i="5"/>
  <c r="F58" i="5"/>
  <c r="E58" i="5"/>
  <c r="D58" i="5"/>
  <c r="C58" i="5"/>
  <c r="K57" i="5"/>
  <c r="V44" i="5" s="1"/>
  <c r="G57" i="5"/>
  <c r="V40" i="5" s="1"/>
  <c r="O56" i="5"/>
  <c r="N56" i="5"/>
  <c r="M56" i="5"/>
  <c r="L56" i="5"/>
  <c r="F56" i="5"/>
  <c r="E56" i="5"/>
  <c r="D56" i="5"/>
  <c r="C56" i="5"/>
  <c r="K55" i="5"/>
  <c r="V43" i="5" s="1"/>
  <c r="G55" i="5"/>
  <c r="V39" i="5" s="1"/>
  <c r="O54" i="5"/>
  <c r="N54" i="5"/>
  <c r="M54" i="5"/>
  <c r="L54" i="5"/>
  <c r="F54" i="5"/>
  <c r="E54" i="5"/>
  <c r="D54" i="5"/>
  <c r="C54" i="5"/>
  <c r="K53" i="5"/>
  <c r="V42" i="5" s="1"/>
  <c r="G53" i="5"/>
  <c r="V38" i="5" s="1"/>
  <c r="U44" i="5"/>
  <c r="U43" i="5"/>
  <c r="U42" i="5"/>
  <c r="X41" i="5"/>
  <c r="U41" i="5"/>
  <c r="U40" i="5"/>
  <c r="U39" i="5"/>
  <c r="U38" i="5"/>
  <c r="X37" i="5"/>
  <c r="U37" i="5"/>
  <c r="O37" i="5"/>
  <c r="N37" i="5"/>
  <c r="M37" i="5"/>
  <c r="L37" i="5"/>
  <c r="F37" i="5"/>
  <c r="E37" i="5"/>
  <c r="D37" i="5"/>
  <c r="C37" i="5"/>
  <c r="U36" i="5"/>
  <c r="K36" i="5"/>
  <c r="V36" i="5" s="1"/>
  <c r="G36" i="5"/>
  <c r="V32" i="5" s="1"/>
  <c r="U35" i="5"/>
  <c r="O35" i="5"/>
  <c r="N35" i="5"/>
  <c r="M35" i="5"/>
  <c r="L35" i="5"/>
  <c r="F35" i="5"/>
  <c r="E35" i="5"/>
  <c r="D35" i="5"/>
  <c r="C35" i="5"/>
  <c r="U34" i="5"/>
  <c r="K34" i="5"/>
  <c r="V35" i="5" s="1"/>
  <c r="G34" i="5"/>
  <c r="V31" i="5" s="1"/>
  <c r="X33" i="5"/>
  <c r="U33" i="5"/>
  <c r="O33" i="5"/>
  <c r="N33" i="5"/>
  <c r="M33" i="5"/>
  <c r="L33" i="5"/>
  <c r="F33" i="5"/>
  <c r="E33" i="5"/>
  <c r="D33" i="5"/>
  <c r="C33" i="5"/>
  <c r="U32" i="5"/>
  <c r="K32" i="5"/>
  <c r="V34" i="5" s="1"/>
  <c r="G32" i="5"/>
  <c r="V30" i="5" s="1"/>
  <c r="U31" i="5"/>
  <c r="U30" i="5"/>
  <c r="X29" i="5"/>
  <c r="U29" i="5"/>
  <c r="U28" i="5"/>
  <c r="W27" i="5"/>
  <c r="U27" i="5"/>
  <c r="U26" i="5"/>
  <c r="X25" i="5"/>
  <c r="U25" i="5"/>
  <c r="U24" i="5"/>
  <c r="U23" i="5"/>
  <c r="U22" i="5"/>
  <c r="X21" i="5"/>
  <c r="U21" i="5"/>
  <c r="O16" i="5"/>
  <c r="N16" i="5"/>
  <c r="M16" i="5"/>
  <c r="L16" i="5"/>
  <c r="F16" i="5"/>
  <c r="E16" i="5"/>
  <c r="D16" i="5"/>
  <c r="C16" i="5"/>
  <c r="K15" i="5"/>
  <c r="V28" i="5" s="1"/>
  <c r="G15" i="5"/>
  <c r="V24" i="5" s="1"/>
  <c r="O14" i="5"/>
  <c r="N14" i="5"/>
  <c r="M14" i="5"/>
  <c r="L14" i="5"/>
  <c r="F14" i="5"/>
  <c r="E14" i="5"/>
  <c r="D14" i="5"/>
  <c r="C14" i="5"/>
  <c r="K13" i="5"/>
  <c r="V27" i="5" s="1"/>
  <c r="G13" i="5"/>
  <c r="V23" i="5" s="1"/>
  <c r="N12" i="5"/>
  <c r="M12" i="5"/>
  <c r="L12" i="5"/>
  <c r="F12" i="5"/>
  <c r="E12" i="5"/>
  <c r="D12" i="5"/>
  <c r="C12" i="5"/>
  <c r="K11" i="5"/>
  <c r="V26" i="5" s="1"/>
  <c r="G11" i="5"/>
  <c r="V22" i="5" s="1"/>
  <c r="O58" i="4"/>
  <c r="N58" i="4"/>
  <c r="M58" i="4"/>
  <c r="L58" i="4"/>
  <c r="F58" i="4"/>
  <c r="E58" i="4"/>
  <c r="D58" i="4"/>
  <c r="C58" i="4"/>
  <c r="K57" i="4"/>
  <c r="V44" i="4" s="1"/>
  <c r="G57" i="4"/>
  <c r="O56" i="4"/>
  <c r="N56" i="4"/>
  <c r="M56" i="4"/>
  <c r="L56" i="4"/>
  <c r="F56" i="4"/>
  <c r="E56" i="4"/>
  <c r="D56" i="4"/>
  <c r="K55" i="4"/>
  <c r="V43" i="4" s="1"/>
  <c r="G55" i="4"/>
  <c r="V39" i="4" s="1"/>
  <c r="O54" i="4"/>
  <c r="N54" i="4"/>
  <c r="M54" i="4"/>
  <c r="L54" i="4"/>
  <c r="F54" i="4"/>
  <c r="E54" i="4"/>
  <c r="D54" i="4"/>
  <c r="C54" i="4"/>
  <c r="K53" i="4"/>
  <c r="V42" i="4" s="1"/>
  <c r="G53" i="4"/>
  <c r="V38" i="4" s="1"/>
  <c r="U44" i="4"/>
  <c r="U43" i="4"/>
  <c r="U42" i="4"/>
  <c r="X41" i="4"/>
  <c r="U41" i="4"/>
  <c r="U40" i="4"/>
  <c r="U39" i="4"/>
  <c r="U38" i="4"/>
  <c r="X37" i="4"/>
  <c r="U37" i="4"/>
  <c r="O37" i="4"/>
  <c r="N37" i="4"/>
  <c r="M37" i="4"/>
  <c r="L37" i="4"/>
  <c r="F37" i="4"/>
  <c r="E37" i="4"/>
  <c r="D37" i="4"/>
  <c r="C37" i="4"/>
  <c r="U36" i="4"/>
  <c r="K36" i="4"/>
  <c r="V36" i="4" s="1"/>
  <c r="G36" i="4"/>
  <c r="V32" i="4" s="1"/>
  <c r="U35" i="4"/>
  <c r="O35" i="4"/>
  <c r="N35" i="4"/>
  <c r="M35" i="4"/>
  <c r="L35" i="4"/>
  <c r="F35" i="4"/>
  <c r="E35" i="4"/>
  <c r="D35" i="4"/>
  <c r="C35" i="4"/>
  <c r="U34" i="4"/>
  <c r="K34" i="4"/>
  <c r="G34" i="4"/>
  <c r="X33" i="4"/>
  <c r="U33" i="4"/>
  <c r="O33" i="4"/>
  <c r="N33" i="4"/>
  <c r="M33" i="4"/>
  <c r="L33" i="4"/>
  <c r="F33" i="4"/>
  <c r="E33" i="4"/>
  <c r="D33" i="4"/>
  <c r="C33" i="4"/>
  <c r="U32" i="4"/>
  <c r="K32" i="4"/>
  <c r="V34" i="4" s="1"/>
  <c r="G32" i="4"/>
  <c r="V30" i="4" s="1"/>
  <c r="U31" i="4"/>
  <c r="U30" i="4"/>
  <c r="X29" i="4"/>
  <c r="U29" i="4"/>
  <c r="U28" i="4"/>
  <c r="W27" i="4"/>
  <c r="U27" i="4"/>
  <c r="U26" i="4"/>
  <c r="X25" i="4"/>
  <c r="U25" i="4"/>
  <c r="U24" i="4"/>
  <c r="U23" i="4"/>
  <c r="U22" i="4"/>
  <c r="X21" i="4"/>
  <c r="U21" i="4"/>
  <c r="O16" i="4"/>
  <c r="N16" i="4"/>
  <c r="M16" i="4"/>
  <c r="L16" i="4"/>
  <c r="F16" i="4"/>
  <c r="E16" i="4"/>
  <c r="D16" i="4"/>
  <c r="C16" i="4"/>
  <c r="K15" i="4"/>
  <c r="G15" i="4"/>
  <c r="V24" i="4" s="1"/>
  <c r="O14" i="4"/>
  <c r="N14" i="4"/>
  <c r="M14" i="4"/>
  <c r="L14" i="4"/>
  <c r="E14" i="4"/>
  <c r="D14" i="4"/>
  <c r="C14" i="4"/>
  <c r="K13" i="4"/>
  <c r="V27" i="4" s="1"/>
  <c r="G13" i="4"/>
  <c r="V23" i="4" s="1"/>
  <c r="O12" i="4"/>
  <c r="N12" i="4"/>
  <c r="M12" i="4"/>
  <c r="L12" i="4"/>
  <c r="F12" i="4"/>
  <c r="E12" i="4"/>
  <c r="D12" i="4"/>
  <c r="C12" i="4"/>
  <c r="K11" i="4"/>
  <c r="V26" i="4" s="1"/>
  <c r="G11" i="4"/>
  <c r="V22" i="4" s="1"/>
  <c r="X41" i="3"/>
  <c r="X37" i="3"/>
  <c r="X33" i="3"/>
  <c r="X29" i="3"/>
  <c r="X25" i="3"/>
  <c r="X21" i="3"/>
  <c r="W27" i="3"/>
  <c r="U41" i="3"/>
  <c r="U37" i="3"/>
  <c r="U33" i="3"/>
  <c r="U29" i="3"/>
  <c r="U25" i="3"/>
  <c r="U21" i="3"/>
  <c r="U44" i="3"/>
  <c r="U43" i="3"/>
  <c r="U42" i="3"/>
  <c r="U40" i="3"/>
  <c r="U39" i="3"/>
  <c r="U38" i="3"/>
  <c r="U36" i="3"/>
  <c r="U35" i="3"/>
  <c r="U34" i="3"/>
  <c r="U32" i="3"/>
  <c r="U31" i="3"/>
  <c r="U30" i="3"/>
  <c r="U28" i="3"/>
  <c r="U27" i="3"/>
  <c r="U26" i="3"/>
  <c r="U24" i="3"/>
  <c r="U23" i="3"/>
  <c r="U22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K36" i="3"/>
  <c r="V36" i="3" s="1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D77" i="1" l="1"/>
  <c r="D67" i="1"/>
  <c r="D72" i="1"/>
  <c r="D75" i="1"/>
  <c r="D68" i="1"/>
  <c r="D62" i="1"/>
  <c r="D73" i="1"/>
  <c r="D69" i="1"/>
  <c r="D76" i="1"/>
  <c r="D66" i="1"/>
  <c r="D64" i="1"/>
  <c r="D71" i="1"/>
  <c r="D78" i="1"/>
  <c r="D65" i="1"/>
  <c r="D74" i="1"/>
  <c r="D6" i="1"/>
  <c r="D17" i="1"/>
  <c r="D30" i="1"/>
  <c r="D42" i="1"/>
  <c r="D22" i="1"/>
  <c r="D37" i="1"/>
  <c r="D58" i="1"/>
  <c r="D25" i="1"/>
  <c r="D39" i="1"/>
  <c r="D20" i="1"/>
  <c r="D11" i="1"/>
  <c r="D23" i="1"/>
  <c r="D36" i="1"/>
  <c r="D47" i="1"/>
  <c r="D59" i="1"/>
  <c r="D54" i="1"/>
  <c r="D53" i="1"/>
  <c r="D13" i="1"/>
  <c r="D26" i="1"/>
  <c r="D49" i="1"/>
  <c r="D15" i="1"/>
  <c r="D29" i="1"/>
  <c r="D40" i="1"/>
  <c r="D9" i="1"/>
  <c r="D8" i="1"/>
  <c r="D21" i="1"/>
  <c r="D44" i="1"/>
  <c r="D56" i="1"/>
  <c r="D28" i="1"/>
  <c r="D38" i="1"/>
  <c r="D48" i="1"/>
  <c r="D60" i="1"/>
  <c r="D51" i="1"/>
  <c r="D32" i="1"/>
  <c r="D45" i="1"/>
  <c r="D57" i="1"/>
  <c r="D35" i="1"/>
  <c r="D24" i="1"/>
  <c r="D34" i="1"/>
  <c r="D50" i="1"/>
  <c r="D7" i="1"/>
  <c r="D19" i="1"/>
  <c r="D31" i="1"/>
  <c r="D12" i="1"/>
  <c r="D18" i="1"/>
  <c r="D27" i="1"/>
  <c r="D41" i="1"/>
  <c r="D10" i="1"/>
  <c r="E77" i="1"/>
  <c r="E67" i="1"/>
  <c r="E74" i="1"/>
  <c r="E65" i="1"/>
  <c r="E78" i="1"/>
  <c r="E76" i="1"/>
  <c r="E72" i="1"/>
  <c r="E75" i="1"/>
  <c r="E70" i="1"/>
  <c r="E68" i="1"/>
  <c r="E66" i="1"/>
  <c r="E64" i="1"/>
  <c r="E62" i="1"/>
  <c r="E69" i="1"/>
  <c r="E63" i="1"/>
  <c r="E73" i="1"/>
  <c r="E61" i="1"/>
  <c r="E71" i="1"/>
  <c r="E13" i="1"/>
  <c r="E26" i="1"/>
  <c r="E35" i="1"/>
  <c r="E49" i="1"/>
  <c r="N9" i="2"/>
  <c r="E7" i="1"/>
  <c r="E19" i="1"/>
  <c r="E12" i="1"/>
  <c r="E38" i="1"/>
  <c r="E48" i="1"/>
  <c r="E60" i="1"/>
  <c r="L13" i="2"/>
  <c r="E45" i="1"/>
  <c r="E57" i="1"/>
  <c r="E6" i="1"/>
  <c r="E17" i="1"/>
  <c r="E30" i="1"/>
  <c r="E42" i="1"/>
  <c r="E55" i="1"/>
  <c r="M9" i="2"/>
  <c r="E14" i="1"/>
  <c r="E24" i="1"/>
  <c r="M13" i="2"/>
  <c r="E18" i="1"/>
  <c r="E22" i="1"/>
  <c r="E37" i="1"/>
  <c r="E46" i="1"/>
  <c r="E58" i="1"/>
  <c r="E11" i="1"/>
  <c r="E23" i="1"/>
  <c r="E36" i="1"/>
  <c r="E47" i="1"/>
  <c r="E59" i="1"/>
  <c r="L9" i="2"/>
  <c r="E34" i="1"/>
  <c r="E31" i="1"/>
  <c r="E43" i="1"/>
  <c r="E54" i="1"/>
  <c r="E28" i="1"/>
  <c r="E9" i="1"/>
  <c r="E20" i="1"/>
  <c r="E32" i="1"/>
  <c r="E15" i="1"/>
  <c r="E29" i="1"/>
  <c r="E40" i="1"/>
  <c r="E52" i="1"/>
  <c r="E50" i="1"/>
  <c r="E27" i="1"/>
  <c r="E41" i="1"/>
  <c r="E53" i="1"/>
  <c r="E10" i="1"/>
  <c r="E8" i="1"/>
  <c r="E21" i="1"/>
  <c r="E33" i="1"/>
  <c r="E44" i="1"/>
  <c r="E56" i="1"/>
  <c r="N13" i="2"/>
  <c r="E16" i="1"/>
  <c r="E25" i="1"/>
  <c r="E39" i="1"/>
  <c r="E51" i="1"/>
  <c r="M11" i="2"/>
  <c r="N11" i="2"/>
  <c r="L11" i="2"/>
  <c r="K59" i="6"/>
  <c r="V41" i="6" s="1"/>
  <c r="F78" i="1"/>
  <c r="F76" i="1"/>
  <c r="F72" i="1"/>
  <c r="F75" i="1"/>
  <c r="F70" i="1"/>
  <c r="F68" i="1"/>
  <c r="F66" i="1"/>
  <c r="F64" i="1"/>
  <c r="F62" i="1"/>
  <c r="F65" i="1"/>
  <c r="F63" i="1"/>
  <c r="F77" i="1"/>
  <c r="F73" i="1"/>
  <c r="F74" i="1"/>
  <c r="F71" i="1"/>
  <c r="F69" i="1"/>
  <c r="F67" i="1"/>
  <c r="F61" i="1"/>
  <c r="F9" i="1"/>
  <c r="F20" i="1"/>
  <c r="F32" i="1"/>
  <c r="F45" i="1"/>
  <c r="F57" i="1"/>
  <c r="F21" i="1"/>
  <c r="F33" i="1"/>
  <c r="F44" i="1"/>
  <c r="F10" i="1"/>
  <c r="F46" i="1"/>
  <c r="F58" i="1"/>
  <c r="P9" i="2"/>
  <c r="F13" i="1"/>
  <c r="F26" i="1"/>
  <c r="F35" i="1"/>
  <c r="F49" i="1"/>
  <c r="O13" i="2"/>
  <c r="F34" i="1"/>
  <c r="F50" i="1"/>
  <c r="F6" i="1"/>
  <c r="F17" i="1"/>
  <c r="F30" i="1"/>
  <c r="F42" i="1"/>
  <c r="F55" i="1"/>
  <c r="P13" i="2"/>
  <c r="F56" i="1"/>
  <c r="F12" i="1"/>
  <c r="F22" i="1"/>
  <c r="F37" i="1"/>
  <c r="O9" i="2"/>
  <c r="F11" i="1"/>
  <c r="F23" i="1"/>
  <c r="F36" i="1"/>
  <c r="F47" i="1"/>
  <c r="F59" i="1"/>
  <c r="Q13" i="2"/>
  <c r="F8" i="1"/>
  <c r="F14" i="1"/>
  <c r="F7" i="1"/>
  <c r="F19" i="1"/>
  <c r="F31" i="1"/>
  <c r="F43" i="1"/>
  <c r="F54" i="1"/>
  <c r="Q9" i="2"/>
  <c r="F16" i="1"/>
  <c r="F51" i="1"/>
  <c r="F15" i="1"/>
  <c r="F29" i="1"/>
  <c r="F40" i="1"/>
  <c r="F52" i="1"/>
  <c r="F24" i="1"/>
  <c r="F28" i="1"/>
  <c r="F38" i="1"/>
  <c r="F48" i="1"/>
  <c r="F60" i="1"/>
  <c r="F18" i="1"/>
  <c r="F27" i="1"/>
  <c r="F41" i="1"/>
  <c r="F53" i="1"/>
  <c r="F25" i="1"/>
  <c r="F39" i="1"/>
  <c r="O11" i="2"/>
  <c r="P11" i="2"/>
  <c r="Q11" i="2"/>
  <c r="B77" i="1"/>
  <c r="B63" i="1"/>
  <c r="B78" i="1"/>
  <c r="B72" i="1"/>
  <c r="B70" i="1"/>
  <c r="B66" i="1"/>
  <c r="B62" i="1"/>
  <c r="B74" i="1"/>
  <c r="B65" i="1"/>
  <c r="B76" i="1"/>
  <c r="B75" i="1"/>
  <c r="B68" i="1"/>
  <c r="B64" i="1"/>
  <c r="B73" i="1"/>
  <c r="B67" i="1"/>
  <c r="B69" i="1"/>
  <c r="B71" i="1"/>
  <c r="C77" i="1"/>
  <c r="C70" i="1"/>
  <c r="C73" i="1"/>
  <c r="C68" i="1"/>
  <c r="C74" i="1"/>
  <c r="C78" i="1"/>
  <c r="C66" i="1"/>
  <c r="C71" i="1"/>
  <c r="C76" i="1"/>
  <c r="C64" i="1"/>
  <c r="C69" i="1"/>
  <c r="C72" i="1"/>
  <c r="C62" i="1"/>
  <c r="C67" i="1"/>
  <c r="C63" i="1"/>
  <c r="C75" i="1"/>
  <c r="C65" i="1"/>
  <c r="C6" i="1"/>
  <c r="C9" i="1"/>
  <c r="C10" i="1"/>
  <c r="C12" i="1"/>
  <c r="C15" i="1"/>
  <c r="C17" i="1"/>
  <c r="C20" i="1"/>
  <c r="C22" i="1"/>
  <c r="C28" i="1"/>
  <c r="C24" i="1"/>
  <c r="C29" i="1"/>
  <c r="C30" i="1"/>
  <c r="C32" i="1"/>
  <c r="C37" i="1"/>
  <c r="C38" i="1"/>
  <c r="C34" i="1"/>
  <c r="C40" i="1"/>
  <c r="C42" i="1"/>
  <c r="C45" i="1"/>
  <c r="C46" i="1"/>
  <c r="C48" i="1"/>
  <c r="C50" i="1"/>
  <c r="C55" i="1"/>
  <c r="C57" i="1"/>
  <c r="C13" i="1"/>
  <c r="C26" i="1"/>
  <c r="C33" i="1"/>
  <c r="C44" i="1"/>
  <c r="C54" i="1"/>
  <c r="C18" i="1"/>
  <c r="C35" i="1"/>
  <c r="C49" i="1"/>
  <c r="C58" i="1"/>
  <c r="C11" i="1"/>
  <c r="C27" i="1"/>
  <c r="C41" i="1"/>
  <c r="C51" i="1"/>
  <c r="C59" i="1"/>
  <c r="C7" i="1"/>
  <c r="C60" i="1"/>
  <c r="C16" i="1"/>
  <c r="C19" i="1"/>
  <c r="C25" i="1"/>
  <c r="C31" i="1"/>
  <c r="C39" i="1"/>
  <c r="C47" i="1"/>
  <c r="C56" i="1"/>
  <c r="C8" i="1"/>
  <c r="C21" i="1"/>
  <c r="C36" i="1"/>
  <c r="C53" i="1"/>
  <c r="B8" i="1"/>
  <c r="B18" i="1"/>
  <c r="B26" i="1"/>
  <c r="B46" i="1"/>
  <c r="B51" i="1"/>
  <c r="B57" i="1"/>
  <c r="B41" i="1"/>
  <c r="B34" i="1"/>
  <c r="B48" i="1"/>
  <c r="B53" i="1"/>
  <c r="B14" i="1"/>
  <c r="B22" i="1"/>
  <c r="B30" i="1"/>
  <c r="B58" i="1"/>
  <c r="B11" i="1"/>
  <c r="B19" i="1"/>
  <c r="B25" i="1"/>
  <c r="B36" i="1"/>
  <c r="B40" i="1"/>
  <c r="B44" i="1"/>
  <c r="B12" i="1"/>
  <c r="E13" i="2"/>
  <c r="B9" i="1"/>
  <c r="B15" i="1"/>
  <c r="B28" i="1"/>
  <c r="B32" i="1"/>
  <c r="B50" i="1"/>
  <c r="B54" i="1"/>
  <c r="B60" i="1"/>
  <c r="B56" i="1"/>
  <c r="B29" i="1"/>
  <c r="B13" i="1"/>
  <c r="B21" i="1"/>
  <c r="B27" i="1"/>
  <c r="B35" i="1"/>
  <c r="B49" i="1"/>
  <c r="B42" i="1"/>
  <c r="B47" i="1"/>
  <c r="B10" i="1"/>
  <c r="B17" i="1"/>
  <c r="B24" i="1"/>
  <c r="B37" i="1"/>
  <c r="B39" i="1"/>
  <c r="B45" i="1"/>
  <c r="B38" i="1"/>
  <c r="B7" i="1"/>
  <c r="B16" i="1"/>
  <c r="B31" i="1"/>
  <c r="B55" i="1"/>
  <c r="B59" i="1"/>
  <c r="B20" i="1"/>
  <c r="D11" i="2"/>
  <c r="E12" i="2"/>
  <c r="E7" i="2"/>
  <c r="E6" i="2"/>
  <c r="C11" i="2"/>
  <c r="E10" i="2"/>
  <c r="D13" i="2"/>
  <c r="E8" i="2"/>
  <c r="E9" i="2"/>
  <c r="E11" i="2"/>
  <c r="C13" i="2"/>
  <c r="W28" i="4"/>
  <c r="W26" i="4"/>
  <c r="K13" i="2"/>
  <c r="I13" i="2"/>
  <c r="K9" i="2"/>
  <c r="H9" i="2"/>
  <c r="G9" i="2"/>
  <c r="G13" i="2"/>
  <c r="F9" i="2"/>
  <c r="F13" i="2"/>
  <c r="H13" i="2"/>
  <c r="H34" i="4"/>
  <c r="W31" i="4" s="1"/>
  <c r="K11" i="2"/>
  <c r="H11" i="2"/>
  <c r="J15" i="3"/>
  <c r="H15" i="3"/>
  <c r="W24" i="3" s="1"/>
  <c r="J13" i="3"/>
  <c r="W28" i="3" s="1"/>
  <c r="H11" i="3"/>
  <c r="W22" i="3" s="1"/>
  <c r="H53" i="7"/>
  <c r="W38" i="7" s="1"/>
  <c r="E5" i="1"/>
  <c r="H36" i="4"/>
  <c r="W32" i="4" s="1"/>
  <c r="J32" i="4"/>
  <c r="W34" i="4" s="1"/>
  <c r="H36" i="3"/>
  <c r="W32" i="3" s="1"/>
  <c r="H34" i="3"/>
  <c r="W31" i="3" s="1"/>
  <c r="H13" i="3"/>
  <c r="W23" i="3" s="1"/>
  <c r="G17" i="3"/>
  <c r="V21" i="3" s="1"/>
  <c r="J57" i="7"/>
  <c r="W44" i="7" s="1"/>
  <c r="G59" i="7"/>
  <c r="V37" i="7" s="1"/>
  <c r="G38" i="7"/>
  <c r="V29" i="7" s="1"/>
  <c r="J34" i="7"/>
  <c r="W35" i="7" s="1"/>
  <c r="V30" i="7"/>
  <c r="H15" i="7"/>
  <c r="W24" i="7" s="1"/>
  <c r="Q8" i="2"/>
  <c r="Q10" i="2"/>
  <c r="Q6" i="2"/>
  <c r="Q12" i="2"/>
  <c r="H57" i="6"/>
  <c r="W40" i="6" s="1"/>
  <c r="G59" i="6"/>
  <c r="V37" i="6" s="1"/>
  <c r="H15" i="6"/>
  <c r="W24" i="6" s="1"/>
  <c r="J15" i="6"/>
  <c r="H13" i="6"/>
  <c r="W23" i="6" s="1"/>
  <c r="N6" i="2"/>
  <c r="N8" i="2"/>
  <c r="N12" i="2"/>
  <c r="N10" i="2"/>
  <c r="K59" i="4"/>
  <c r="V41" i="4" s="1"/>
  <c r="I9" i="2" s="1"/>
  <c r="H55" i="4"/>
  <c r="W39" i="4" s="1"/>
  <c r="G38" i="4"/>
  <c r="V29" i="4" s="1"/>
  <c r="D5" i="1" s="1"/>
  <c r="H13" i="4"/>
  <c r="W23" i="4" s="1"/>
  <c r="H15" i="4"/>
  <c r="W24" i="4" s="1"/>
  <c r="H11" i="4"/>
  <c r="W22" i="4" s="1"/>
  <c r="K10" i="2"/>
  <c r="K8" i="2"/>
  <c r="K6" i="2"/>
  <c r="K12" i="2"/>
  <c r="K59" i="3"/>
  <c r="V41" i="3" s="1"/>
  <c r="C8" i="2" s="1"/>
  <c r="G59" i="5"/>
  <c r="V37" i="5" s="1"/>
  <c r="C23" i="1" s="1"/>
  <c r="H36" i="5"/>
  <c r="W32" i="5" s="1"/>
  <c r="J34" i="5"/>
  <c r="W35" i="5" s="1"/>
  <c r="J32" i="5"/>
  <c r="W34" i="5" s="1"/>
  <c r="H15" i="5"/>
  <c r="W24" i="5" s="1"/>
  <c r="J15" i="5"/>
  <c r="H13" i="5"/>
  <c r="W23" i="5" s="1"/>
  <c r="H11" i="5"/>
  <c r="W22" i="5" s="1"/>
  <c r="J11" i="5"/>
  <c r="W26" i="5" s="1"/>
  <c r="H10" i="2"/>
  <c r="H7" i="2"/>
  <c r="H6" i="2"/>
  <c r="H12" i="2"/>
  <c r="H8" i="2"/>
  <c r="J55" i="7"/>
  <c r="W43" i="7" s="1"/>
  <c r="K59" i="7"/>
  <c r="V41" i="7" s="1"/>
  <c r="F5" i="1" s="1"/>
  <c r="H57" i="7"/>
  <c r="H55" i="7"/>
  <c r="W39" i="7" s="1"/>
  <c r="J53" i="7"/>
  <c r="W42" i="7" s="1"/>
  <c r="H34" i="7"/>
  <c r="W31" i="7" s="1"/>
  <c r="K38" i="7"/>
  <c r="V33" i="7" s="1"/>
  <c r="O10" i="2" s="1"/>
  <c r="H32" i="7"/>
  <c r="W30" i="7" s="1"/>
  <c r="J36" i="7"/>
  <c r="W36" i="7" s="1"/>
  <c r="H36" i="7"/>
  <c r="W32" i="7" s="1"/>
  <c r="J32" i="7"/>
  <c r="W34" i="7" s="1"/>
  <c r="J15" i="7"/>
  <c r="H13" i="7"/>
  <c r="W23" i="7" s="1"/>
  <c r="J13" i="7"/>
  <c r="W28" i="7" s="1"/>
  <c r="J11" i="7"/>
  <c r="W26" i="7" s="1"/>
  <c r="H11" i="7"/>
  <c r="W22" i="7" s="1"/>
  <c r="Q7" i="2"/>
  <c r="J57" i="6"/>
  <c r="W44" i="6" s="1"/>
  <c r="H55" i="6"/>
  <c r="W39" i="6" s="1"/>
  <c r="J55" i="6"/>
  <c r="W43" i="6" s="1"/>
  <c r="J53" i="6"/>
  <c r="W42" i="6" s="1"/>
  <c r="H53" i="6"/>
  <c r="W38" i="6" s="1"/>
  <c r="H36" i="6"/>
  <c r="W32" i="6" s="1"/>
  <c r="H34" i="6"/>
  <c r="W31" i="6" s="1"/>
  <c r="K38" i="6"/>
  <c r="V33" i="6" s="1"/>
  <c r="J36" i="6"/>
  <c r="W36" i="6" s="1"/>
  <c r="J34" i="6"/>
  <c r="W35" i="6" s="1"/>
  <c r="J32" i="6"/>
  <c r="W34" i="6" s="1"/>
  <c r="H32" i="6"/>
  <c r="W30" i="6" s="1"/>
  <c r="H11" i="6"/>
  <c r="W22" i="6" s="1"/>
  <c r="J11" i="6"/>
  <c r="W26" i="6" s="1"/>
  <c r="G17" i="6"/>
  <c r="V21" i="6" s="1"/>
  <c r="L7" i="2" s="1"/>
  <c r="N7" i="2"/>
  <c r="H57" i="4"/>
  <c r="W40" i="4" s="1"/>
  <c r="J55" i="4"/>
  <c r="W43" i="4" s="1"/>
  <c r="H53" i="4"/>
  <c r="W38" i="4" s="1"/>
  <c r="J53" i="4"/>
  <c r="W42" i="4" s="1"/>
  <c r="J57" i="4"/>
  <c r="G59" i="4"/>
  <c r="V37" i="4" s="1"/>
  <c r="D52" i="1" s="1"/>
  <c r="K7" i="2"/>
  <c r="J34" i="4"/>
  <c r="W35" i="4" s="1"/>
  <c r="K38" i="4"/>
  <c r="V33" i="4" s="1"/>
  <c r="D14" i="1" s="1"/>
  <c r="J36" i="4"/>
  <c r="H32" i="4"/>
  <c r="W30" i="4" s="1"/>
  <c r="J15" i="4"/>
  <c r="K17" i="4"/>
  <c r="V25" i="4" s="1"/>
  <c r="D43" i="1" s="1"/>
  <c r="J57" i="5"/>
  <c r="W44" i="5" s="1"/>
  <c r="H55" i="5"/>
  <c r="W39" i="5" s="1"/>
  <c r="J53" i="5"/>
  <c r="W42" i="5" s="1"/>
  <c r="K59" i="5"/>
  <c r="V41" i="5" s="1"/>
  <c r="C43" i="1" s="1"/>
  <c r="H57" i="5"/>
  <c r="W40" i="5" s="1"/>
  <c r="J55" i="5"/>
  <c r="W43" i="5" s="1"/>
  <c r="H53" i="5"/>
  <c r="W38" i="5" s="1"/>
  <c r="H34" i="5"/>
  <c r="W31" i="5" s="1"/>
  <c r="K38" i="5"/>
  <c r="V33" i="5" s="1"/>
  <c r="H32" i="5"/>
  <c r="W30" i="5" s="1"/>
  <c r="J36" i="5"/>
  <c r="W36" i="5" s="1"/>
  <c r="J13" i="5"/>
  <c r="W28" i="5" s="1"/>
  <c r="G17" i="7"/>
  <c r="V21" i="7" s="1"/>
  <c r="K17" i="7"/>
  <c r="V25" i="7" s="1"/>
  <c r="G38" i="6"/>
  <c r="V29" i="6" s="1"/>
  <c r="K17" i="6"/>
  <c r="V25" i="6" s="1"/>
  <c r="V44" i="6"/>
  <c r="V24" i="6"/>
  <c r="V35" i="6"/>
  <c r="G17" i="5"/>
  <c r="V21" i="5" s="1"/>
  <c r="F11" i="2" s="1"/>
  <c r="G38" i="5"/>
  <c r="V29" i="5" s="1"/>
  <c r="C52" i="1" s="1"/>
  <c r="K17" i="5"/>
  <c r="V25" i="5" s="1"/>
  <c r="V40" i="4"/>
  <c r="D55" i="1" s="1"/>
  <c r="V28" i="4"/>
  <c r="D46" i="1" s="1"/>
  <c r="V31" i="4"/>
  <c r="D63" i="1" s="1"/>
  <c r="G17" i="4"/>
  <c r="V21" i="4" s="1"/>
  <c r="D70" i="1" s="1"/>
  <c r="V35" i="4"/>
  <c r="D16" i="1" s="1"/>
  <c r="H55" i="3"/>
  <c r="W39" i="3" s="1"/>
  <c r="J57" i="3"/>
  <c r="W44" i="3" s="1"/>
  <c r="H57" i="3"/>
  <c r="W40" i="3" s="1"/>
  <c r="J55" i="3"/>
  <c r="W43" i="3" s="1"/>
  <c r="G59" i="3"/>
  <c r="V37" i="3" s="1"/>
  <c r="C7" i="2" s="1"/>
  <c r="J53" i="3"/>
  <c r="W42" i="3" s="1"/>
  <c r="V38" i="3"/>
  <c r="B6" i="1" s="1"/>
  <c r="H53" i="3"/>
  <c r="W38" i="3" s="1"/>
  <c r="J36" i="3"/>
  <c r="W36" i="3" s="1"/>
  <c r="J34" i="3"/>
  <c r="W35" i="3" s="1"/>
  <c r="K38" i="3"/>
  <c r="V33" i="3" s="1"/>
  <c r="B33" i="1" s="1"/>
  <c r="J32" i="3"/>
  <c r="W34" i="3" s="1"/>
  <c r="H32" i="3"/>
  <c r="G38" i="3"/>
  <c r="V29" i="3" s="1"/>
  <c r="C6" i="2" s="1"/>
  <c r="J11" i="3"/>
  <c r="K17" i="3"/>
  <c r="V25" i="3" s="1"/>
  <c r="B23" i="1" s="1"/>
  <c r="B43" i="1" l="1"/>
  <c r="I43" i="1" s="1"/>
  <c r="C9" i="2"/>
  <c r="D33" i="1"/>
  <c r="I33" i="1" s="1"/>
  <c r="I11" i="2"/>
  <c r="X11" i="2" s="1"/>
  <c r="D61" i="1"/>
  <c r="B61" i="1"/>
  <c r="J23" i="1"/>
  <c r="I23" i="1"/>
  <c r="I70" i="1"/>
  <c r="J70" i="1"/>
  <c r="I72" i="1"/>
  <c r="J72" i="1"/>
  <c r="I76" i="1"/>
  <c r="J76" i="1"/>
  <c r="I71" i="1"/>
  <c r="J71" i="1"/>
  <c r="I78" i="1"/>
  <c r="J78" i="1"/>
  <c r="I74" i="1"/>
  <c r="J74" i="1"/>
  <c r="I75" i="1"/>
  <c r="J75" i="1"/>
  <c r="I73" i="1"/>
  <c r="J73" i="1"/>
  <c r="J77" i="1"/>
  <c r="I77" i="1"/>
  <c r="J64" i="1"/>
  <c r="I64" i="1"/>
  <c r="I66" i="1"/>
  <c r="J66" i="1"/>
  <c r="J69" i="1"/>
  <c r="I69" i="1"/>
  <c r="J65" i="1"/>
  <c r="I65" i="1"/>
  <c r="J68" i="1"/>
  <c r="I68" i="1"/>
  <c r="I67" i="1"/>
  <c r="J67" i="1"/>
  <c r="I63" i="1"/>
  <c r="J63" i="1"/>
  <c r="I62" i="1"/>
  <c r="J62" i="1"/>
  <c r="I59" i="1"/>
  <c r="J59" i="1"/>
  <c r="I58" i="1"/>
  <c r="J58" i="1"/>
  <c r="I55" i="1"/>
  <c r="J55" i="1"/>
  <c r="I53" i="1"/>
  <c r="J53" i="1"/>
  <c r="I57" i="1"/>
  <c r="J57" i="1"/>
  <c r="J56" i="1"/>
  <c r="I56" i="1"/>
  <c r="I54" i="1"/>
  <c r="J54" i="1"/>
  <c r="I60" i="1"/>
  <c r="J60" i="1"/>
  <c r="I47" i="1"/>
  <c r="J47" i="1"/>
  <c r="J49" i="1"/>
  <c r="I49" i="1"/>
  <c r="J48" i="1"/>
  <c r="I48" i="1"/>
  <c r="J50" i="1"/>
  <c r="I50" i="1"/>
  <c r="I45" i="1"/>
  <c r="J45" i="1"/>
  <c r="I44" i="1"/>
  <c r="J44" i="1"/>
  <c r="I51" i="1"/>
  <c r="J51" i="1"/>
  <c r="I46" i="1"/>
  <c r="J46" i="1"/>
  <c r="J40" i="1"/>
  <c r="I40" i="1"/>
  <c r="J35" i="1"/>
  <c r="I35" i="1"/>
  <c r="J42" i="1"/>
  <c r="I42" i="1"/>
  <c r="J38" i="1"/>
  <c r="I38" i="1"/>
  <c r="J34" i="1"/>
  <c r="I34" i="1"/>
  <c r="I37" i="1"/>
  <c r="J37" i="1"/>
  <c r="J39" i="1"/>
  <c r="I39" i="1"/>
  <c r="J36" i="1"/>
  <c r="I36" i="1"/>
  <c r="I41" i="1"/>
  <c r="J41" i="1"/>
  <c r="I32" i="1"/>
  <c r="J32" i="1"/>
  <c r="I30" i="1"/>
  <c r="J30" i="1"/>
  <c r="I26" i="1"/>
  <c r="J26" i="1"/>
  <c r="J28" i="1"/>
  <c r="I28" i="1"/>
  <c r="I27" i="1"/>
  <c r="J27" i="1"/>
  <c r="I31" i="1"/>
  <c r="J31" i="1"/>
  <c r="J29" i="1"/>
  <c r="I29" i="1"/>
  <c r="I24" i="1"/>
  <c r="J24" i="1"/>
  <c r="I25" i="1"/>
  <c r="J25" i="1"/>
  <c r="J22" i="1"/>
  <c r="I22" i="1"/>
  <c r="J15" i="1"/>
  <c r="I15" i="1"/>
  <c r="J16" i="1"/>
  <c r="I16" i="1"/>
  <c r="J18" i="1"/>
  <c r="I18" i="1"/>
  <c r="J21" i="1"/>
  <c r="I21" i="1"/>
  <c r="I17" i="1"/>
  <c r="J17" i="1"/>
  <c r="J19" i="1"/>
  <c r="I19" i="1"/>
  <c r="I20" i="1"/>
  <c r="J20" i="1"/>
  <c r="J8" i="1"/>
  <c r="I8" i="1"/>
  <c r="J9" i="1"/>
  <c r="I9" i="1"/>
  <c r="J12" i="1"/>
  <c r="I12" i="1"/>
  <c r="J7" i="1"/>
  <c r="I7" i="1"/>
  <c r="J13" i="1"/>
  <c r="I13" i="1"/>
  <c r="J6" i="1"/>
  <c r="I6" i="1"/>
  <c r="J10" i="1"/>
  <c r="I10" i="1"/>
  <c r="J11" i="1"/>
  <c r="I11" i="1"/>
  <c r="F6" i="2"/>
  <c r="F12" i="2"/>
  <c r="C61" i="1"/>
  <c r="C14" i="1"/>
  <c r="I14" i="1" s="1"/>
  <c r="B5" i="1"/>
  <c r="C12" i="2"/>
  <c r="C10" i="2"/>
  <c r="B52" i="1"/>
  <c r="Z9" i="2"/>
  <c r="Z6" i="2"/>
  <c r="Z11" i="2"/>
  <c r="Z13" i="2"/>
  <c r="Z7" i="2"/>
  <c r="Z8" i="2"/>
  <c r="X13" i="2"/>
  <c r="X9" i="2"/>
  <c r="Z10" i="2"/>
  <c r="Z12" i="2"/>
  <c r="F7" i="2"/>
  <c r="J38" i="4"/>
  <c r="W33" i="4" s="1"/>
  <c r="C5" i="1"/>
  <c r="F10" i="2"/>
  <c r="H17" i="3"/>
  <c r="W21" i="3" s="1"/>
  <c r="D10" i="2" s="1"/>
  <c r="H59" i="7"/>
  <c r="W37" i="7" s="1"/>
  <c r="O12" i="2"/>
  <c r="L10" i="2"/>
  <c r="L8" i="2"/>
  <c r="L6" i="2"/>
  <c r="I8" i="2"/>
  <c r="I6" i="2"/>
  <c r="H38" i="3"/>
  <c r="W29" i="3" s="1"/>
  <c r="D6" i="2" s="1"/>
  <c r="W30" i="3"/>
  <c r="J17" i="3"/>
  <c r="W25" i="3" s="1"/>
  <c r="D12" i="2" s="1"/>
  <c r="W26" i="3"/>
  <c r="O7" i="2"/>
  <c r="O8" i="2"/>
  <c r="J38" i="7"/>
  <c r="W33" i="7" s="1"/>
  <c r="O6" i="2"/>
  <c r="H38" i="6"/>
  <c r="W29" i="6" s="1"/>
  <c r="L12" i="2"/>
  <c r="H17" i="6"/>
  <c r="W21" i="6" s="1"/>
  <c r="J17" i="6"/>
  <c r="W25" i="6" s="1"/>
  <c r="I12" i="2"/>
  <c r="I7" i="2"/>
  <c r="H17" i="4"/>
  <c r="W21" i="4" s="1"/>
  <c r="J13" i="2" s="1"/>
  <c r="Y13" i="2" s="1"/>
  <c r="J17" i="4"/>
  <c r="W25" i="4" s="1"/>
  <c r="I10" i="2"/>
  <c r="H38" i="5"/>
  <c r="W29" i="5" s="1"/>
  <c r="H17" i="5"/>
  <c r="W21" i="5" s="1"/>
  <c r="J17" i="5"/>
  <c r="W25" i="5" s="1"/>
  <c r="W40" i="7"/>
  <c r="J59" i="7"/>
  <c r="W41" i="7" s="1"/>
  <c r="H38" i="7"/>
  <c r="H17" i="7"/>
  <c r="W21" i="7" s="1"/>
  <c r="J17" i="7"/>
  <c r="W25" i="7" s="1"/>
  <c r="J59" i="6"/>
  <c r="W41" i="6" s="1"/>
  <c r="H59" i="6"/>
  <c r="J38" i="6"/>
  <c r="W33" i="6" s="1"/>
  <c r="J59" i="4"/>
  <c r="W41" i="4" s="1"/>
  <c r="H59" i="4"/>
  <c r="W37" i="4" s="1"/>
  <c r="W44" i="4"/>
  <c r="H38" i="4"/>
  <c r="W36" i="4"/>
  <c r="J59" i="5"/>
  <c r="W41" i="5" s="1"/>
  <c r="H59" i="5"/>
  <c r="J38" i="5"/>
  <c r="W33" i="5" s="1"/>
  <c r="H59" i="3"/>
  <c r="W37" i="3" s="1"/>
  <c r="D7" i="2" s="1"/>
  <c r="J59" i="3"/>
  <c r="J38" i="3"/>
  <c r="J43" i="1" l="1"/>
  <c r="J14" i="1"/>
  <c r="J33" i="1"/>
  <c r="J12" i="2"/>
  <c r="J9" i="2"/>
  <c r="J11" i="2"/>
  <c r="I52" i="1"/>
  <c r="J52" i="1"/>
  <c r="I61" i="1"/>
  <c r="J61" i="1"/>
  <c r="J5" i="1"/>
  <c r="I5" i="1"/>
  <c r="G8" i="2"/>
  <c r="G10" i="2"/>
  <c r="G11" i="2"/>
  <c r="X6" i="2"/>
  <c r="X12" i="2"/>
  <c r="X10" i="2"/>
  <c r="X7" i="2"/>
  <c r="W29" i="4"/>
  <c r="N38" i="4"/>
  <c r="G6" i="2"/>
  <c r="G7" i="2"/>
  <c r="P8" i="2"/>
  <c r="P6" i="2"/>
  <c r="P12" i="2"/>
  <c r="P7" i="2"/>
  <c r="P10" i="2"/>
  <c r="M8" i="2"/>
  <c r="M7" i="2"/>
  <c r="M6" i="2"/>
  <c r="M12" i="2"/>
  <c r="J8" i="2"/>
  <c r="J6" i="2"/>
  <c r="B38" i="3"/>
  <c r="N38" i="3"/>
  <c r="W33" i="3"/>
  <c r="D9" i="2" s="1"/>
  <c r="B17" i="3"/>
  <c r="N17" i="3"/>
  <c r="N38" i="7"/>
  <c r="N17" i="6"/>
  <c r="B17" i="6"/>
  <c r="B38" i="4"/>
  <c r="N17" i="4"/>
  <c r="B17" i="4"/>
  <c r="J7" i="2"/>
  <c r="J10" i="2"/>
  <c r="B59" i="3"/>
  <c r="W41" i="3"/>
  <c r="D8" i="2" s="1"/>
  <c r="F8" i="2"/>
  <c r="X8" i="2" s="1"/>
  <c r="N17" i="5"/>
  <c r="B17" i="5"/>
  <c r="B59" i="7"/>
  <c r="N59" i="7"/>
  <c r="B38" i="7"/>
  <c r="W29" i="7"/>
  <c r="B17" i="7"/>
  <c r="N17" i="7"/>
  <c r="N59" i="6"/>
  <c r="B59" i="6"/>
  <c r="W37" i="6"/>
  <c r="M10" i="2" s="1"/>
  <c r="N38" i="6"/>
  <c r="B38" i="6"/>
  <c r="B59" i="4"/>
  <c r="N59" i="4"/>
  <c r="N59" i="5"/>
  <c r="B59" i="5"/>
  <c r="W37" i="5"/>
  <c r="G12" i="2" s="1"/>
  <c r="N38" i="5"/>
  <c r="B38" i="5"/>
  <c r="N59" i="3"/>
  <c r="Y9" i="2" l="1"/>
  <c r="Y11" i="2"/>
  <c r="Y8" i="2"/>
  <c r="Y6" i="2"/>
  <c r="Y10" i="2"/>
  <c r="Y7" i="2"/>
  <c r="Y12" i="2"/>
</calcChain>
</file>

<file path=xl/sharedStrings.xml><?xml version="1.0" encoding="utf-8"?>
<sst xmlns="http://schemas.openxmlformats.org/spreadsheetml/2006/main" count="2592" uniqueCount="105">
  <si>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</si>
  <si>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</si>
  <si>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</si>
  <si>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</si>
  <si>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</si>
  <si>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</si>
  <si>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</si>
  <si>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</si>
  <si>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</si>
  <si>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</si>
  <si>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</si>
  <si>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</si>
  <si>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</si>
  <si>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Schnitt</t>
  </si>
  <si>
    <t>Ringe</t>
  </si>
  <si>
    <t>Kristandl Manfred</t>
  </si>
  <si>
    <t>Meissl Theresa</t>
  </si>
  <si>
    <t>Mörth Stefanie</t>
  </si>
  <si>
    <t>Adami Bernhard</t>
  </si>
  <si>
    <t>Mötschlmaier Laura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</si>
  <si>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</si>
  <si>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</si>
  <si>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</si>
  <si>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</si>
  <si>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</si>
  <si>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</si>
  <si>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</si>
  <si>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</si>
  <si>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</si>
  <si>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</si>
  <si>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</si>
  <si>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</si>
  <si>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</si>
  <si>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</si>
  <si>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</si>
  <si>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</si>
  <si>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</si>
  <si>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</si>
  <si>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</si>
  <si>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</si>
  <si>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</si>
  <si>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</si>
  <si>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</si>
  <si>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</si>
  <si>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TAV Mautern</t>
  </si>
  <si>
    <t>Geisler Daniel</t>
  </si>
  <si>
    <t>Neuburger Martin</t>
  </si>
  <si>
    <t>Mörth Sebastian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</si>
  <si>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</si>
  <si>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</si>
  <si>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</si>
  <si>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</si>
  <si>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</si>
  <si>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</si>
  <si>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</si>
  <si>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</si>
  <si>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</si>
  <si>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</si>
  <si>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</si>
  <si>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</si>
  <si>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</si>
  <si>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</si>
  <si>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</si>
  <si>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</si>
  <si>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</si>
  <si>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</si>
  <si>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</si>
  <si>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</si>
  <si>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</si>
  <si>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</si>
  <si>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</si>
  <si>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</si>
  <si>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</si>
  <si>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7. Runde</t>
  </si>
  <si>
    <t>6. Runde</t>
  </si>
  <si>
    <t>Begegnung 4</t>
  </si>
  <si>
    <t>Ballaus Juliana</t>
  </si>
  <si>
    <t>SV RB Eggersdorf</t>
  </si>
  <si>
    <t>SV Knittelfeld</t>
  </si>
  <si>
    <t>Feierl Michael</t>
  </si>
  <si>
    <t>Hoffelner Johannes</t>
  </si>
  <si>
    <t>Miltscheff Ines</t>
  </si>
  <si>
    <t>Brucker SV</t>
  </si>
  <si>
    <t>Fölzer Karl Heinz</t>
  </si>
  <si>
    <t>Hansmann Sophie</t>
  </si>
  <si>
    <t>SV Feistritztal</t>
  </si>
  <si>
    <t>Geisler Michael</t>
  </si>
  <si>
    <t>Knollmüller Daniel</t>
  </si>
  <si>
    <t>Krasser Sophia</t>
  </si>
  <si>
    <t>Gölles Franz</t>
  </si>
  <si>
    <t>Matzer Peter</t>
  </si>
  <si>
    <t>Steirische Landesliga 2023/24</t>
  </si>
  <si>
    <t>SAISON 2023 / 24</t>
  </si>
  <si>
    <t>2. Runde in Langenwang</t>
  </si>
  <si>
    <t>Wurzwallner Peter</t>
  </si>
  <si>
    <t>Haim Andreas</t>
  </si>
  <si>
    <t>Reisinger Christoph</t>
  </si>
  <si>
    <t>Bauernhofer Josef</t>
  </si>
  <si>
    <t>Lechner Theresa</t>
  </si>
  <si>
    <t>Cermak Fabricio</t>
  </si>
  <si>
    <t>Plocher Christine</t>
  </si>
  <si>
    <t>3. Runde 30.12.2023 Feistritztal</t>
  </si>
  <si>
    <t>Strempfl Martin</t>
  </si>
  <si>
    <t>Matzer Madeleine</t>
  </si>
  <si>
    <t>Cermak Romina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</si>
</sst>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8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4" fillId="5" borderId="39" xfId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" fontId="4" fillId="5" borderId="28" xfId="1" applyNumberFormat="1" applyFont="1" applyFill="1" applyBorder="1" applyAlignment="1" applyProtection="1">
      <alignment horizontal="center" vertical="center"/>
      <protection locked="0"/>
    </xf>
    <xf numFmtId="1" fontId="8" fillId="0" borderId="27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4" fillId="0" borderId="31" xfId="1" applyNumberFormat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3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4" fillId="0" borderId="37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5" borderId="43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8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4" fillId="5" borderId="55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4" fillId="6" borderId="21" xfId="1" applyFont="1" applyFill="1" applyBorder="1" applyAlignment="1">
      <alignment horizontal="center"/>
    </xf>
    <xf numFmtId="0" fontId="4" fillId="6" borderId="24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6" borderId="26" xfId="1" applyFont="1" applyFill="1" applyBorder="1" applyAlignment="1">
      <alignment horizont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8" fillId="0" borderId="3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7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4" fillId="5" borderId="43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0</xdr:row>
          <xdr:rowOff>68580</xdr:rowOff>
        </xdr:from>
        <xdr:to>
          <xdr:col>29</xdr:col>
          <xdr:colOff>647700</xdr:colOff>
          <xdr:row>4</xdr:row>
          <xdr:rowOff>121920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99060</xdr:colOff>
          <xdr:row>2</xdr:row>
          <xdr:rowOff>22860</xdr:rowOff>
        </xdr:from>
        <xdr:to>
          <xdr:col>14</xdr:col>
          <xdr:colOff>137160</xdr:colOff>
          <xdr:row>6</xdr:row>
          <xdr:rowOff>7620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18"/>
  <sheetViews>
    <sheetView workbookViewId="0">
      <selection activeCell="A8" sqref="A8:B8"/>
    </sheetView>
  </sheetViews>
  <sheetFormatPr baseColWidth="10" defaultRowHeight="14.4" x14ac:dyDescent="0.3"/>
  <cols>
    <col min="3" max="3" width="7.6640625" customWidth="1"/>
    <col min="6" max="7" width="5.6640625" customWidth="1"/>
    <col min="10" max="10" width="7.6640625" customWidth="1"/>
  </cols>
  <sheetData>
    <row r="1" spans="1:12" x14ac:dyDescent="0.3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3">
      <c r="A2" s="90" t="s">
        <v>60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3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6" customHeight="1" x14ac:dyDescent="0.3"/>
    <row r="5" spans="1:12" ht="18" customHeight="1" x14ac:dyDescent="0.3">
      <c r="A5" s="84" t="s">
        <v>48</v>
      </c>
      <c r="B5" s="84"/>
      <c r="C5" s="77"/>
      <c r="D5" s="78"/>
      <c r="E5" s="78"/>
      <c r="F5" s="91"/>
      <c r="G5" s="91"/>
      <c r="H5" s="78"/>
      <c r="I5" s="78"/>
      <c r="J5" s="78"/>
      <c r="K5" s="84" t="s">
        <v>49</v>
      </c>
      <c r="L5" s="84"/>
    </row>
    <row r="6" spans="1:12" ht="18" customHeight="1" x14ac:dyDescent="0.3">
      <c r="A6" s="86"/>
      <c r="B6" s="86"/>
      <c r="C6" s="79"/>
      <c r="D6" s="92" t="s">
        <v>52</v>
      </c>
      <c r="E6" s="84"/>
      <c r="F6" s="84"/>
      <c r="G6" s="84"/>
      <c r="H6" s="84"/>
      <c r="I6" s="93"/>
      <c r="J6" s="79"/>
      <c r="K6" s="88"/>
      <c r="L6" s="88"/>
    </row>
    <row r="7" spans="1:12" ht="18" customHeight="1" x14ac:dyDescent="0.3">
      <c r="A7" s="80"/>
      <c r="B7" s="81"/>
      <c r="C7" s="79"/>
      <c r="D7" s="94"/>
      <c r="E7" s="86"/>
      <c r="F7" s="79"/>
      <c r="G7" s="79"/>
      <c r="H7" s="88"/>
      <c r="I7" s="95"/>
      <c r="J7" s="79"/>
      <c r="K7" s="80"/>
      <c r="L7" s="81"/>
    </row>
    <row r="8" spans="1:12" ht="18" customHeight="1" x14ac:dyDescent="0.3">
      <c r="A8" s="88"/>
      <c r="B8" s="88"/>
      <c r="C8" s="79"/>
      <c r="D8" s="82"/>
      <c r="E8" s="82"/>
      <c r="F8" s="82"/>
      <c r="G8" s="82"/>
      <c r="H8" s="82"/>
      <c r="I8" s="82"/>
      <c r="J8" s="79"/>
      <c r="K8" s="86"/>
      <c r="L8" s="86"/>
    </row>
    <row r="9" spans="1:12" ht="18" customHeight="1" x14ac:dyDescent="0.3">
      <c r="A9" s="82"/>
      <c r="B9" s="82"/>
      <c r="C9" s="82"/>
      <c r="D9" s="84" t="s">
        <v>53</v>
      </c>
      <c r="E9" s="84"/>
      <c r="F9" s="84"/>
      <c r="G9" s="84"/>
      <c r="H9" s="84"/>
      <c r="I9" s="84"/>
      <c r="J9" s="82"/>
      <c r="K9" s="82"/>
      <c r="L9" s="82"/>
    </row>
    <row r="10" spans="1:12" ht="18" customHeight="1" x14ac:dyDescent="0.3">
      <c r="A10" s="82"/>
      <c r="B10" s="82"/>
      <c r="C10" s="82"/>
      <c r="D10" s="85"/>
      <c r="E10" s="85"/>
      <c r="F10" s="79"/>
      <c r="G10" s="79"/>
      <c r="H10" s="86"/>
      <c r="I10" s="86"/>
      <c r="J10" s="82"/>
      <c r="K10" s="82"/>
      <c r="L10" s="82"/>
    </row>
    <row r="13" spans="1:12" ht="25.8" x14ac:dyDescent="0.3">
      <c r="D13" s="87" t="s">
        <v>54</v>
      </c>
      <c r="E13" s="87"/>
      <c r="F13" s="87"/>
      <c r="G13" s="87"/>
      <c r="H13" s="87"/>
      <c r="I13" s="87"/>
    </row>
    <row r="14" spans="1:12" s="82" customFormat="1" ht="18" customHeight="1" x14ac:dyDescent="0.3">
      <c r="D14" s="83" t="s">
        <v>55</v>
      </c>
      <c r="E14" s="83"/>
      <c r="F14" s="83"/>
      <c r="G14" s="83"/>
      <c r="H14" s="83"/>
      <c r="I14" s="83"/>
    </row>
    <row r="15" spans="1:12" s="82" customFormat="1" ht="18" customHeight="1" x14ac:dyDescent="0.3">
      <c r="D15" s="83" t="s">
        <v>56</v>
      </c>
      <c r="E15" s="83"/>
      <c r="F15" s="83"/>
      <c r="G15" s="83"/>
      <c r="H15" s="83"/>
      <c r="I15" s="83"/>
    </row>
    <row r="16" spans="1:12" s="82" customFormat="1" ht="18" customHeight="1" x14ac:dyDescent="0.3">
      <c r="D16" s="83" t="s">
        <v>57</v>
      </c>
      <c r="E16" s="83"/>
      <c r="F16" s="83"/>
      <c r="G16" s="83"/>
      <c r="H16" s="83"/>
      <c r="I16" s="83"/>
    </row>
    <row r="17" spans="4:9" s="82" customFormat="1" ht="18" customHeight="1" x14ac:dyDescent="0.3">
      <c r="D17" s="83" t="s">
        <v>59</v>
      </c>
      <c r="E17" s="83"/>
      <c r="F17" s="83"/>
      <c r="G17" s="83"/>
      <c r="H17" s="83"/>
      <c r="I17" s="83"/>
    </row>
    <row r="18" spans="4:9" s="82" customFormat="1" ht="18" customHeight="1" x14ac:dyDescent="0.3">
      <c r="D18" s="83" t="s">
        <v>58</v>
      </c>
      <c r="E18" s="83"/>
      <c r="F18" s="83"/>
      <c r="G18" s="83"/>
      <c r="H18" s="83"/>
      <c r="I18" s="83"/>
    </row>
  </sheetData>
  <mergeCells count="27"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  <mergeCell ref="D9:I9"/>
    <mergeCell ref="D10:E10"/>
    <mergeCell ref="H10:I10"/>
    <mergeCell ref="D13:I13"/>
    <mergeCell ref="D14:E14"/>
    <mergeCell ref="F14:I14"/>
    <mergeCell ref="D18:E18"/>
    <mergeCell ref="F18:I18"/>
    <mergeCell ref="D15:E15"/>
    <mergeCell ref="F15:I15"/>
    <mergeCell ref="D16:E16"/>
    <mergeCell ref="F16:I16"/>
    <mergeCell ref="D17:E17"/>
    <mergeCell ref="F17:I1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X89"/>
  <sheetViews>
    <sheetView topLeftCell="A46" workbookViewId="0">
      <selection activeCell="L78" sqref="L78:O78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X89"/>
  <sheetViews>
    <sheetView topLeftCell="A49" workbookViewId="0">
      <selection activeCell="L78" sqref="L78:O78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3:B83"/>
    <mergeCell ref="C83:D83"/>
    <mergeCell ref="H83:I83"/>
    <mergeCell ref="N83:O83"/>
    <mergeCell ref="P83:Q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0:D80"/>
    <mergeCell ref="E80:F80"/>
    <mergeCell ref="L80:M80"/>
    <mergeCell ref="N80:P80"/>
    <mergeCell ref="A81:Q81"/>
    <mergeCell ref="B82:D82"/>
    <mergeCell ref="E82:F82"/>
    <mergeCell ref="G82:I82"/>
    <mergeCell ref="J82:K82"/>
    <mergeCell ref="L82:M82"/>
    <mergeCell ref="N82:P82"/>
    <mergeCell ref="A74:A75"/>
    <mergeCell ref="B74:B75"/>
    <mergeCell ref="P74:P75"/>
    <mergeCell ref="Q74:Q75"/>
    <mergeCell ref="A76:A77"/>
    <mergeCell ref="B76:B77"/>
    <mergeCell ref="P76:P77"/>
    <mergeCell ref="Q76:Q77"/>
    <mergeCell ref="A78:A79"/>
    <mergeCell ref="B78:B79"/>
    <mergeCell ref="P78:P79"/>
    <mergeCell ref="Q78:Q79"/>
    <mergeCell ref="A1:M1"/>
    <mergeCell ref="N1:Q1"/>
    <mergeCell ref="C3:O3"/>
    <mergeCell ref="C4:O4"/>
    <mergeCell ref="C5:O5"/>
    <mergeCell ref="A7:Q7"/>
    <mergeCell ref="A70:Q70"/>
    <mergeCell ref="A72:F72"/>
    <mergeCell ref="H72:J72"/>
    <mergeCell ref="L72:Q72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X89"/>
  <sheetViews>
    <sheetView topLeftCell="A46" workbookViewId="0">
      <selection activeCell="L78" sqref="L78:O78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73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3:B83"/>
    <mergeCell ref="C83:D83"/>
    <mergeCell ref="H83:I83"/>
    <mergeCell ref="N83:O83"/>
    <mergeCell ref="P83:Q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0:D80"/>
    <mergeCell ref="E80:F80"/>
    <mergeCell ref="L80:M80"/>
    <mergeCell ref="N80:P80"/>
    <mergeCell ref="A81:Q81"/>
    <mergeCell ref="B82:D82"/>
    <mergeCell ref="E82:F82"/>
    <mergeCell ref="G82:I82"/>
    <mergeCell ref="J82:K82"/>
    <mergeCell ref="L82:M82"/>
    <mergeCell ref="N82:P82"/>
    <mergeCell ref="A74:A75"/>
    <mergeCell ref="B74:B75"/>
    <mergeCell ref="P74:P75"/>
    <mergeCell ref="Q74:Q75"/>
    <mergeCell ref="A76:A77"/>
    <mergeCell ref="B76:B77"/>
    <mergeCell ref="P76:P77"/>
    <mergeCell ref="Q76:Q77"/>
    <mergeCell ref="A78:A79"/>
    <mergeCell ref="B78:B79"/>
    <mergeCell ref="P78:P79"/>
    <mergeCell ref="Q78:Q79"/>
    <mergeCell ref="A1:M1"/>
    <mergeCell ref="N1:Q1"/>
    <mergeCell ref="C3:O3"/>
    <mergeCell ref="C4:O4"/>
    <mergeCell ref="C5:O5"/>
    <mergeCell ref="A7:Q7"/>
    <mergeCell ref="A70:Q70"/>
    <mergeCell ref="A72:F72"/>
    <mergeCell ref="H72:J72"/>
    <mergeCell ref="L72:Q72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48"/>
  <sheetViews>
    <sheetView topLeftCell="A7" workbookViewId="0">
      <selection activeCell="B44" sqref="B44:B45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</cols>
  <sheetData>
    <row r="1" spans="1:17" ht="30" x14ac:dyDescent="0.3">
      <c r="A1" s="152" t="s">
        <v>51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60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52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24.9" customHeight="1" thickBot="1" x14ac:dyDescent="0.35">
      <c r="A9" s="142"/>
      <c r="B9" s="143"/>
      <c r="C9" s="143"/>
      <c r="D9" s="143"/>
      <c r="E9" s="143"/>
      <c r="F9" s="144"/>
      <c r="G9" s="21"/>
      <c r="H9" s="98"/>
      <c r="I9" s="98"/>
      <c r="J9" s="98"/>
      <c r="K9" s="21"/>
      <c r="L9" s="145"/>
      <c r="M9" s="146"/>
      <c r="N9" s="146"/>
      <c r="O9" s="146"/>
      <c r="P9" s="146"/>
      <c r="Q9" s="147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ht="15" customHeight="1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ht="15" customHeight="1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ht="15" customHeight="1" x14ac:dyDescent="0.3">
      <c r="A13" s="121">
        <v>3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ht="15" customHeight="1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ht="15" customHeight="1" x14ac:dyDescent="0.3">
      <c r="A15" s="121">
        <v>5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ht="15" customHeight="1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17" ht="30" customHeight="1" x14ac:dyDescent="0.3">
      <c r="A17" s="70"/>
      <c r="B17" s="127" t="str">
        <f>IF(H17=J17,"Stechen","Kein Stechen erforderlich")</f>
        <v>Stechen</v>
      </c>
      <c r="C17" s="128"/>
      <c r="D17" s="129"/>
      <c r="E17" s="130" t="s">
        <v>10</v>
      </c>
      <c r="F17" s="131"/>
      <c r="G17" s="71">
        <f>G15+G13+G11</f>
        <v>0</v>
      </c>
      <c r="H17" s="72">
        <f>H15+H13+H11</f>
        <v>12</v>
      </c>
      <c r="I17" s="73" t="s">
        <v>31</v>
      </c>
      <c r="J17" s="74">
        <f>J15+J13+J11</f>
        <v>12</v>
      </c>
      <c r="K17" s="71">
        <f>K15+K13+K11</f>
        <v>0</v>
      </c>
      <c r="L17" s="130" t="s">
        <v>10</v>
      </c>
      <c r="M17" s="131"/>
      <c r="N17" s="132" t="str">
        <f>IF(H17=J17,"Stechen","Kein Stechen erforderlich")</f>
        <v>Stechen</v>
      </c>
      <c r="O17" s="133"/>
      <c r="P17" s="134"/>
      <c r="Q17" s="70"/>
    </row>
    <row r="18" spans="1:17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17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17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</row>
    <row r="22" spans="1:17" x14ac:dyDescent="0.3">
      <c r="A22" s="106"/>
      <c r="B22" s="97"/>
      <c r="C22" s="98" t="s">
        <v>30</v>
      </c>
      <c r="D22" s="102"/>
      <c r="E22" s="75"/>
      <c r="F22" s="38"/>
      <c r="G22" s="37"/>
      <c r="H22" s="150"/>
      <c r="I22" s="151"/>
      <c r="J22" s="37"/>
      <c r="K22" s="76"/>
      <c r="L22" s="35" t="s">
        <v>39</v>
      </c>
      <c r="M22" s="36" t="s">
        <v>39</v>
      </c>
      <c r="N22" s="101" t="s">
        <v>30</v>
      </c>
      <c r="O22" s="98"/>
      <c r="P22" s="110"/>
      <c r="Q22" s="106"/>
    </row>
    <row r="23" spans="1:17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</row>
    <row r="24" spans="1:17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</row>
    <row r="25" spans="1:17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</row>
    <row r="26" spans="1:17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</row>
    <row r="27" spans="1:17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</row>
    <row r="28" spans="1:17" x14ac:dyDescent="0.3">
      <c r="A28" s="141" t="s">
        <v>53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30" spans="1:17" ht="24.9" customHeight="1" thickBot="1" x14ac:dyDescent="0.35">
      <c r="A30" s="142"/>
      <c r="B30" s="143"/>
      <c r="C30" s="143"/>
      <c r="D30" s="143"/>
      <c r="E30" s="143"/>
      <c r="F30" s="144"/>
      <c r="G30" s="21"/>
      <c r="H30" s="98"/>
      <c r="I30" s="98"/>
      <c r="J30" s="98"/>
      <c r="K30" s="21"/>
      <c r="L30" s="145"/>
      <c r="M30" s="146"/>
      <c r="N30" s="146"/>
      <c r="O30" s="146"/>
      <c r="P30" s="146"/>
      <c r="Q30" s="147"/>
    </row>
    <row r="31" spans="1:17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</row>
    <row r="32" spans="1:17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</row>
    <row r="33" spans="1:17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</row>
    <row r="34" spans="1:17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2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3">SUM(L34:O34)</f>
        <v>0</v>
      </c>
      <c r="L34" s="61"/>
      <c r="M34" s="61"/>
      <c r="N34" s="61"/>
      <c r="O34" s="61"/>
      <c r="P34" s="125"/>
      <c r="Q34" s="121">
        <v>4</v>
      </c>
    </row>
    <row r="35" spans="1:17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</row>
    <row r="36" spans="1:17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4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5">SUM(L36:O36)</f>
        <v>0</v>
      </c>
      <c r="L36" s="61"/>
      <c r="M36" s="61"/>
      <c r="N36" s="61"/>
      <c r="O36" s="61"/>
      <c r="P36" s="125"/>
      <c r="Q36" s="121">
        <v>6</v>
      </c>
    </row>
    <row r="37" spans="1:17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</row>
    <row r="38" spans="1:17" ht="30" customHeight="1" x14ac:dyDescent="0.3">
      <c r="A38" s="70"/>
      <c r="B38" s="127" t="str">
        <f>IF(H38=J38,"Stechen","Kein Stechen erforderlich")</f>
        <v>Stechen</v>
      </c>
      <c r="C38" s="128"/>
      <c r="D38" s="129"/>
      <c r="E38" s="130" t="s">
        <v>10</v>
      </c>
      <c r="F38" s="131"/>
      <c r="G38" s="71">
        <f>G36+G34+G32</f>
        <v>0</v>
      </c>
      <c r="H38" s="72">
        <f>H36+H34+H32</f>
        <v>12</v>
      </c>
      <c r="I38" s="73" t="s">
        <v>31</v>
      </c>
      <c r="J38" s="74">
        <f>J36+J34+J32</f>
        <v>12</v>
      </c>
      <c r="K38" s="71">
        <f>K36+K34+K32</f>
        <v>0</v>
      </c>
      <c r="L38" s="130" t="s">
        <v>10</v>
      </c>
      <c r="M38" s="131"/>
      <c r="N38" s="132" t="str">
        <f>IF(H38=J38,"Stechen","Kein Stechen erforderlich")</f>
        <v>Stechen</v>
      </c>
      <c r="O38" s="133"/>
      <c r="P38" s="134"/>
      <c r="Q38" s="70"/>
    </row>
    <row r="39" spans="1:17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</row>
    <row r="41" spans="1:17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</row>
    <row r="42" spans="1:17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</row>
    <row r="43" spans="1:17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</row>
    <row r="44" spans="1:17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</row>
    <row r="45" spans="1:17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</row>
    <row r="46" spans="1:17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</row>
    <row r="47" spans="1:17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</row>
    <row r="48" spans="1:17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Q48"/>
  <sheetViews>
    <sheetView workbookViewId="0">
      <selection activeCell="P32" sqref="P32:P37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</cols>
  <sheetData>
    <row r="1" spans="1:17" ht="30" x14ac:dyDescent="0.3">
      <c r="A1" s="152" t="s">
        <v>50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60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48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24.9" customHeight="1" thickBot="1" x14ac:dyDescent="0.35">
      <c r="A9" s="145"/>
      <c r="B9" s="146"/>
      <c r="C9" s="146"/>
      <c r="D9" s="146"/>
      <c r="E9" s="146"/>
      <c r="F9" s="147"/>
      <c r="G9" s="21"/>
      <c r="H9" s="98"/>
      <c r="I9" s="98"/>
      <c r="J9" s="98"/>
      <c r="K9" s="21"/>
      <c r="L9" s="142"/>
      <c r="M9" s="143"/>
      <c r="N9" s="143"/>
      <c r="O9" s="143"/>
      <c r="P9" s="143"/>
      <c r="Q9" s="144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3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5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17" ht="30" customHeight="1" x14ac:dyDescent="0.3">
      <c r="A17" s="70"/>
      <c r="B17" s="127" t="str">
        <f>IF(H17=J17,"Stechen","Kein Stechen erforderlich")</f>
        <v>Stechen</v>
      </c>
      <c r="C17" s="128"/>
      <c r="D17" s="129"/>
      <c r="E17" s="130" t="s">
        <v>10</v>
      </c>
      <c r="F17" s="131"/>
      <c r="G17" s="71">
        <f>G15+G13+G11</f>
        <v>0</v>
      </c>
      <c r="H17" s="72">
        <f>H15+H13+H11</f>
        <v>12</v>
      </c>
      <c r="I17" s="73" t="s">
        <v>31</v>
      </c>
      <c r="J17" s="74">
        <f>J15+J13+J11</f>
        <v>12</v>
      </c>
      <c r="K17" s="71">
        <f>K15+K13+K11</f>
        <v>0</v>
      </c>
      <c r="L17" s="130" t="s">
        <v>10</v>
      </c>
      <c r="M17" s="131"/>
      <c r="N17" s="132" t="str">
        <f>IF(H17=J17,"Stechen","Kein Stechen erforderlich")</f>
        <v>Stechen</v>
      </c>
      <c r="O17" s="133"/>
      <c r="P17" s="134"/>
      <c r="Q17" s="70"/>
    </row>
    <row r="18" spans="1:17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17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17" x14ac:dyDescent="0.3">
      <c r="A21" s="105">
        <v>1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2</v>
      </c>
    </row>
    <row r="22" spans="1:17" x14ac:dyDescent="0.3">
      <c r="A22" s="106"/>
      <c r="B22" s="97"/>
      <c r="C22" s="98" t="s">
        <v>30</v>
      </c>
      <c r="D22" s="102"/>
      <c r="E22" s="75"/>
      <c r="F22" s="38"/>
      <c r="G22" s="37"/>
      <c r="H22" s="150"/>
      <c r="I22" s="151"/>
      <c r="J22" s="37"/>
      <c r="K22" s="76"/>
      <c r="L22" s="35" t="s">
        <v>39</v>
      </c>
      <c r="M22" s="36" t="s">
        <v>39</v>
      </c>
      <c r="N22" s="101" t="s">
        <v>30</v>
      </c>
      <c r="O22" s="98"/>
      <c r="P22" s="110"/>
      <c r="Q22" s="106"/>
    </row>
    <row r="23" spans="1:17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</row>
    <row r="24" spans="1:17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</row>
    <row r="25" spans="1:17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</row>
    <row r="26" spans="1:17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</row>
    <row r="27" spans="1:17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</row>
    <row r="28" spans="1:17" x14ac:dyDescent="0.3">
      <c r="A28" s="141" t="s">
        <v>49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30" spans="1:17" ht="24.9" customHeight="1" thickBot="1" x14ac:dyDescent="0.35">
      <c r="A30" s="142"/>
      <c r="B30" s="143"/>
      <c r="C30" s="143"/>
      <c r="D30" s="143"/>
      <c r="E30" s="143"/>
      <c r="F30" s="144"/>
      <c r="G30" s="21"/>
      <c r="H30" s="98"/>
      <c r="I30" s="98"/>
      <c r="J30" s="98"/>
      <c r="K30" s="21"/>
      <c r="L30" s="145"/>
      <c r="M30" s="146"/>
      <c r="N30" s="146"/>
      <c r="O30" s="146"/>
      <c r="P30" s="146"/>
      <c r="Q30" s="147"/>
    </row>
    <row r="31" spans="1:17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</row>
    <row r="32" spans="1:17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</row>
    <row r="33" spans="1:17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</row>
    <row r="34" spans="1:17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2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3">SUM(L34:O34)</f>
        <v>0</v>
      </c>
      <c r="L34" s="61"/>
      <c r="M34" s="61"/>
      <c r="N34" s="61"/>
      <c r="O34" s="61"/>
      <c r="P34" s="125"/>
      <c r="Q34" s="121">
        <v>4</v>
      </c>
    </row>
    <row r="35" spans="1:17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</row>
    <row r="36" spans="1:17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4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5">SUM(L36:O36)</f>
        <v>0</v>
      </c>
      <c r="L36" s="61"/>
      <c r="M36" s="61"/>
      <c r="N36" s="61"/>
      <c r="O36" s="61"/>
      <c r="P36" s="125"/>
      <c r="Q36" s="121">
        <v>6</v>
      </c>
    </row>
    <row r="37" spans="1:17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</row>
    <row r="38" spans="1:17" ht="30" customHeight="1" x14ac:dyDescent="0.3">
      <c r="A38" s="70"/>
      <c r="B38" s="127" t="str">
        <f>IF(H38=J38,"Stechen","Kein Stechen erforderlich")</f>
        <v>Stechen</v>
      </c>
      <c r="C38" s="128"/>
      <c r="D38" s="129"/>
      <c r="E38" s="130" t="s">
        <v>10</v>
      </c>
      <c r="F38" s="131"/>
      <c r="G38" s="71">
        <f>G36+G34+G32</f>
        <v>0</v>
      </c>
      <c r="H38" s="72">
        <f>H36+H34+H32</f>
        <v>12</v>
      </c>
      <c r="I38" s="73" t="s">
        <v>31</v>
      </c>
      <c r="J38" s="74">
        <f>J36+J34+J32</f>
        <v>12</v>
      </c>
      <c r="K38" s="71">
        <f>K36+K34+K32</f>
        <v>0</v>
      </c>
      <c r="L38" s="130" t="s">
        <v>10</v>
      </c>
      <c r="M38" s="131"/>
      <c r="N38" s="132" t="str">
        <f>IF(H38=J38,"Stechen","Kein Stechen erforderlich")</f>
        <v>Stechen</v>
      </c>
      <c r="O38" s="133"/>
      <c r="P38" s="134"/>
      <c r="Q38" s="70"/>
    </row>
    <row r="39" spans="1:17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</row>
    <row r="41" spans="1:17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</row>
    <row r="42" spans="1:17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</row>
    <row r="43" spans="1:17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</row>
    <row r="44" spans="1:17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</row>
    <row r="45" spans="1:17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</row>
    <row r="46" spans="1:17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</row>
    <row r="47" spans="1:17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</row>
    <row r="48" spans="1:17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Z13"/>
  <sheetViews>
    <sheetView topLeftCell="B1" workbookViewId="0">
      <selection activeCell="B5" sqref="B5"/>
    </sheetView>
  </sheetViews>
  <sheetFormatPr baseColWidth="10" defaultRowHeight="14.4" x14ac:dyDescent="0.3"/>
  <cols>
    <col min="1" max="1" width="6.44140625" customWidth="1"/>
    <col min="2" max="2" width="25.6640625" bestFit="1" customWidth="1"/>
    <col min="3" max="26" width="8.6640625" customWidth="1"/>
  </cols>
  <sheetData>
    <row r="1" spans="1:26" x14ac:dyDescent="0.3">
      <c r="A1" s="156" t="s">
        <v>91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1.25" customHeight="1" thickBot="1" x14ac:dyDescent="0.35">
      <c r="C3" s="160"/>
      <c r="D3" s="160"/>
      <c r="E3" s="160"/>
    </row>
    <row r="4" spans="1:26" s="7" customFormat="1" ht="18" x14ac:dyDescent="0.35">
      <c r="C4" s="157" t="s">
        <v>5</v>
      </c>
      <c r="D4" s="158"/>
      <c r="E4" s="159"/>
      <c r="F4" s="157" t="s">
        <v>6</v>
      </c>
      <c r="G4" s="158"/>
      <c r="H4" s="159"/>
      <c r="I4" s="157" t="s">
        <v>7</v>
      </c>
      <c r="J4" s="158"/>
      <c r="K4" s="159"/>
      <c r="L4" s="157" t="s">
        <v>8</v>
      </c>
      <c r="M4" s="158"/>
      <c r="N4" s="159"/>
      <c r="O4" s="157" t="s">
        <v>9</v>
      </c>
      <c r="P4" s="158"/>
      <c r="Q4" s="159"/>
      <c r="R4" s="157" t="s">
        <v>74</v>
      </c>
      <c r="S4" s="158"/>
      <c r="T4" s="159"/>
      <c r="U4" s="157" t="s">
        <v>73</v>
      </c>
      <c r="V4" s="158"/>
      <c r="W4" s="159"/>
      <c r="X4" s="157" t="s">
        <v>10</v>
      </c>
      <c r="Y4" s="158"/>
      <c r="Z4" s="159"/>
    </row>
    <row r="5" spans="1:26" s="7" customFormat="1" ht="18" x14ac:dyDescent="0.35">
      <c r="A5" s="5" t="s">
        <v>0</v>
      </c>
      <c r="B5" s="12" t="s">
        <v>1</v>
      </c>
      <c r="C5" s="15" t="s">
        <v>14</v>
      </c>
      <c r="D5" s="6" t="s">
        <v>20</v>
      </c>
      <c r="E5" s="16" t="s">
        <v>21</v>
      </c>
      <c r="F5" s="15" t="s">
        <v>14</v>
      </c>
      <c r="G5" s="6" t="s">
        <v>20</v>
      </c>
      <c r="H5" s="16" t="s">
        <v>21</v>
      </c>
      <c r="I5" s="15" t="s">
        <v>14</v>
      </c>
      <c r="J5" s="6" t="s">
        <v>20</v>
      </c>
      <c r="K5" s="16" t="s">
        <v>21</v>
      </c>
      <c r="L5" s="15" t="s">
        <v>14</v>
      </c>
      <c r="M5" s="6" t="s">
        <v>20</v>
      </c>
      <c r="N5" s="16" t="s">
        <v>21</v>
      </c>
      <c r="O5" s="15" t="s">
        <v>14</v>
      </c>
      <c r="P5" s="6" t="s">
        <v>20</v>
      </c>
      <c r="Q5" s="16" t="s">
        <v>21</v>
      </c>
      <c r="R5" s="15" t="s">
        <v>14</v>
      </c>
      <c r="S5" s="6" t="s">
        <v>20</v>
      </c>
      <c r="T5" s="16" t="s">
        <v>21</v>
      </c>
      <c r="U5" s="15" t="s">
        <v>14</v>
      </c>
      <c r="V5" s="6" t="s">
        <v>20</v>
      </c>
      <c r="W5" s="16" t="s">
        <v>21</v>
      </c>
      <c r="X5" s="15" t="s">
        <v>14</v>
      </c>
      <c r="Y5" s="6" t="s">
        <v>20</v>
      </c>
      <c r="Z5" s="16" t="s">
        <v>21</v>
      </c>
    </row>
    <row r="6" spans="1:26" s="4" customFormat="1" ht="18" x14ac:dyDescent="0.35">
      <c r="A6" s="8">
        <v>1</v>
      </c>
      <c r="B6" s="13" t="s">
        <v>77</v>
      </c>
      <c r="C6" s="19">
        <f>IFERROR(VLOOKUP($B6,'Runde 1'!$U:$X,2,FALSE),0)</f>
        <v>1162</v>
      </c>
      <c r="D6" s="11">
        <f>IFERROR(VLOOKUP($B6,'Runde 1'!$U:$X,3,FALSE),0)</f>
        <v>20</v>
      </c>
      <c r="E6" s="20">
        <f>IFERROR(VLOOKUP($B6,'Runde 1'!$U:$X,4,FALSE),0)</f>
        <v>3</v>
      </c>
      <c r="F6" s="19">
        <f>IFERROR(VLOOKUP($B6,'Runde 2'!$U:$X,2,FALSE),0)</f>
        <v>1156</v>
      </c>
      <c r="G6" s="11">
        <f>IFERROR(VLOOKUP($B6,'Runde 2'!$U:$X,3,FALSE),0)</f>
        <v>24</v>
      </c>
      <c r="H6" s="20">
        <f>IFERROR(VLOOKUP($B6,'Runde 2'!$U:$X,4,FALSE),0)</f>
        <v>3</v>
      </c>
      <c r="I6" s="19">
        <f>IFERROR(VLOOKUP($B6,'Runde 3'!$U:$X,2,FALSE),0)</f>
        <v>1173</v>
      </c>
      <c r="J6" s="11">
        <f>IFERROR(VLOOKUP($B6,'Runde 3'!$U:$X,3,FALSE),0)</f>
        <v>14</v>
      </c>
      <c r="K6" s="20">
        <f>IFERROR(VLOOKUP($B6,'Runde 3'!$U:$X,4,FALSE),0)</f>
        <v>3</v>
      </c>
      <c r="L6" s="19">
        <f>IFERROR(VLOOKUP($B6,'Runde 4'!$U:$X,2,FALSE),0)</f>
        <v>0</v>
      </c>
      <c r="M6" s="11">
        <f>IFERROR(VLOOKUP($B6,'Runde 4'!$U:$X,3,FALSE),0)</f>
        <v>0</v>
      </c>
      <c r="N6" s="20">
        <f>IFERROR(VLOOKUP($B6,'Runde 4'!$U:$X,4,FALSE),0)</f>
        <v>0</v>
      </c>
      <c r="O6" s="19">
        <f>IFERROR(VLOOKUP($B6,'Runde 5'!$U:$X,2,FALSE),0)</f>
        <v>0</v>
      </c>
      <c r="P6" s="11">
        <f>IFERROR(VLOOKUP($B6,'Runde 5'!$U:$X,3,FALSE),0)</f>
        <v>0</v>
      </c>
      <c r="Q6" s="20">
        <f>IFERROR(VLOOKUP($B6,'Runde 5'!$U:$X,4,FALSE),0)</f>
        <v>0</v>
      </c>
      <c r="R6" s="19">
        <f>IFERROR(VLOOKUP($B6,'Runde 6'!$U:$X,2,FALSE),0)</f>
        <v>0</v>
      </c>
      <c r="S6" s="11">
        <f>IFERROR(VLOOKUP($B6,'Runde 6'!$U:$X,3,FALSE),0)</f>
        <v>0</v>
      </c>
      <c r="T6" s="20">
        <f>IFERROR(VLOOKUP($B6,'Runde 6'!$U:$X,4,FALSE),0)</f>
        <v>0</v>
      </c>
      <c r="U6" s="19">
        <f>IFERROR(VLOOKUP($B6,'Runde 7'!$U:$X,2,FALSE),0)</f>
        <v>0</v>
      </c>
      <c r="V6" s="11">
        <f>IFERROR(VLOOKUP($B6,'Runde 7'!$U:$X,3,FALSE),0)</f>
        <v>0</v>
      </c>
      <c r="W6" s="20">
        <f>IFERROR(VLOOKUP($B6,'Runde 7'!$U:$X,4,FALSE),0)</f>
        <v>0</v>
      </c>
      <c r="X6" s="17">
        <f t="shared" ref="X6:X13" si="0">C6+F6+I6+L6+O6+R6+U6</f>
        <v>3491</v>
      </c>
      <c r="Y6" s="9">
        <f t="shared" ref="Y6:Z13" si="1">P6+M6+J6+G6+D6+S6+V6</f>
        <v>58</v>
      </c>
      <c r="Z6" s="18">
        <f t="shared" si="1"/>
        <v>9</v>
      </c>
    </row>
    <row r="7" spans="1:26" s="4" customFormat="1" ht="18" x14ac:dyDescent="0.35">
      <c r="A7" s="10">
        <v>2</v>
      </c>
      <c r="B7" s="14" t="s">
        <v>2</v>
      </c>
      <c r="C7" s="19">
        <f>IFERROR(VLOOKUP($B7,'Runde 1'!$U:$X,2,FALSE),0)</f>
        <v>1153</v>
      </c>
      <c r="D7" s="11">
        <f>IFERROR(VLOOKUP($B7,'Runde 1'!$U:$X,3,FALSE),0)</f>
        <v>12</v>
      </c>
      <c r="E7" s="20">
        <f>IFERROR(VLOOKUP($B7,'Runde 1'!$U:$X,4,FALSE),0)</f>
        <v>2</v>
      </c>
      <c r="F7" s="19">
        <f>IFERROR(VLOOKUP($B7,'Runde 2'!$U:$X,2,FALSE),0)</f>
        <v>1160</v>
      </c>
      <c r="G7" s="11">
        <f>IFERROR(VLOOKUP($B7,'Runde 2'!$U:$X,3,FALSE),0)</f>
        <v>24</v>
      </c>
      <c r="H7" s="20">
        <f>IFERROR(VLOOKUP($B7,'Runde 2'!$U:$X,4,FALSE),0)</f>
        <v>3</v>
      </c>
      <c r="I7" s="19">
        <f>IFERROR(VLOOKUP($B7,'Runde 3'!$U:$X,2,FALSE),0)</f>
        <v>1161</v>
      </c>
      <c r="J7" s="11">
        <f>IFERROR(VLOOKUP($B7,'Runde 3'!$U:$X,3,FALSE),0)</f>
        <v>23</v>
      </c>
      <c r="K7" s="20">
        <f>IFERROR(VLOOKUP($B7,'Runde 3'!$U:$X,4,FALSE),0)</f>
        <v>3</v>
      </c>
      <c r="L7" s="19">
        <f>IFERROR(VLOOKUP($B7,'Runde 4'!$U:$X,2,FALSE),0)</f>
        <v>0</v>
      </c>
      <c r="M7" s="11">
        <f>IFERROR(VLOOKUP($B7,'Runde 4'!$U:$X,3,FALSE),0)</f>
        <v>0</v>
      </c>
      <c r="N7" s="20">
        <f>IFERROR(VLOOKUP($B7,'Runde 4'!$U:$X,4,FALSE),0)</f>
        <v>0</v>
      </c>
      <c r="O7" s="19">
        <f>IFERROR(VLOOKUP($B7,'Runde 5'!$U:$X,2,FALSE),0)</f>
        <v>0</v>
      </c>
      <c r="P7" s="11">
        <f>IFERROR(VLOOKUP($B7,'Runde 5'!$U:$X,3,FALSE),0)</f>
        <v>0</v>
      </c>
      <c r="Q7" s="20">
        <f>IFERROR(VLOOKUP($B7,'Runde 5'!$U:$X,4,FALSE),0)</f>
        <v>0</v>
      </c>
      <c r="R7" s="19">
        <f>IFERROR(VLOOKUP($B7,'Runde 6'!$U:$X,2,FALSE),0)</f>
        <v>0</v>
      </c>
      <c r="S7" s="11">
        <f>IFERROR(VLOOKUP($B7,'Runde 6'!$U:$X,3,FALSE),0)</f>
        <v>0</v>
      </c>
      <c r="T7" s="20">
        <f>IFERROR(VLOOKUP($B7,'Runde 6'!$U:$X,4,FALSE),0)</f>
        <v>0</v>
      </c>
      <c r="U7" s="19">
        <f>IFERROR(VLOOKUP($B7,'Runde 7'!$U:$X,2,FALSE),0)</f>
        <v>0</v>
      </c>
      <c r="V7" s="11">
        <f>IFERROR(VLOOKUP($B7,'Runde 7'!$U:$X,3,FALSE),0)</f>
        <v>0</v>
      </c>
      <c r="W7" s="20">
        <f>IFERROR(VLOOKUP($B7,'Runde 7'!$U:$X,4,FALSE),0)</f>
        <v>0</v>
      </c>
      <c r="X7" s="17">
        <f t="shared" si="0"/>
        <v>3474</v>
      </c>
      <c r="Y7" s="9">
        <f t="shared" si="1"/>
        <v>59</v>
      </c>
      <c r="Z7" s="18">
        <f t="shared" si="1"/>
        <v>8</v>
      </c>
    </row>
    <row r="8" spans="1:26" s="4" customFormat="1" ht="18" x14ac:dyDescent="0.35">
      <c r="A8" s="10">
        <v>3</v>
      </c>
      <c r="B8" s="14" t="s">
        <v>82</v>
      </c>
      <c r="C8" s="19">
        <f>IFERROR(VLOOKUP($B8,'Runde 1'!$U:$X,2,FALSE),0)</f>
        <v>1148</v>
      </c>
      <c r="D8" s="11">
        <f>IFERROR(VLOOKUP($B8,'Runde 1'!$U:$X,3,FALSE),0)</f>
        <v>12</v>
      </c>
      <c r="E8" s="20">
        <f>IFERROR(VLOOKUP($B8,'Runde 1'!$U:$X,4,FALSE),0)</f>
        <v>1</v>
      </c>
      <c r="F8" s="19">
        <f>IFERROR(VLOOKUP($B8,'Runde 2'!$U:$X,2,FALSE),0)</f>
        <v>1163</v>
      </c>
      <c r="G8" s="11">
        <f>IFERROR(VLOOKUP($B8,'Runde 2'!$U:$X,3,FALSE),0)</f>
        <v>21</v>
      </c>
      <c r="H8" s="20">
        <f>IFERROR(VLOOKUP($B8,'Runde 2'!$U:$X,4,FALSE),0)</f>
        <v>3</v>
      </c>
      <c r="I8" s="19">
        <f>IFERROR(VLOOKUP($B8,'Runde 3'!$U:$X,2,FALSE),0)</f>
        <v>1171</v>
      </c>
      <c r="J8" s="11">
        <f>IFERROR(VLOOKUP($B8,'Runde 3'!$U:$X,3,FALSE),0)</f>
        <v>22</v>
      </c>
      <c r="K8" s="20">
        <f>IFERROR(VLOOKUP($B8,'Runde 3'!$U:$X,4,FALSE),0)</f>
        <v>3</v>
      </c>
      <c r="L8" s="19">
        <f>IFERROR(VLOOKUP($B8,'Runde 4'!$U:$X,2,FALSE),0)</f>
        <v>0</v>
      </c>
      <c r="M8" s="11">
        <f>IFERROR(VLOOKUP($B8,'Runde 4'!$U:$X,3,FALSE),0)</f>
        <v>0</v>
      </c>
      <c r="N8" s="20">
        <f>IFERROR(VLOOKUP($B8,'Runde 4'!$U:$X,4,FALSE),0)</f>
        <v>0</v>
      </c>
      <c r="O8" s="19">
        <f>IFERROR(VLOOKUP($B8,'Runde 5'!$U:$X,2,FALSE),0)</f>
        <v>0</v>
      </c>
      <c r="P8" s="11">
        <f>IFERROR(VLOOKUP($B8,'Runde 5'!$U:$X,3,FALSE),0)</f>
        <v>0</v>
      </c>
      <c r="Q8" s="20">
        <f>IFERROR(VLOOKUP($B8,'Runde 5'!$U:$X,4,FALSE),0)</f>
        <v>0</v>
      </c>
      <c r="R8" s="19">
        <f>IFERROR(VLOOKUP($B8,'Runde 6'!$U:$X,2,FALSE),0)</f>
        <v>0</v>
      </c>
      <c r="S8" s="11">
        <f>IFERROR(VLOOKUP($B8,'Runde 6'!$U:$X,3,FALSE),0)</f>
        <v>0</v>
      </c>
      <c r="T8" s="20">
        <f>IFERROR(VLOOKUP($B8,'Runde 6'!$U:$X,4,FALSE),0)</f>
        <v>0</v>
      </c>
      <c r="U8" s="19">
        <f>IFERROR(VLOOKUP($B8,'Runde 7'!$U:$X,2,FALSE),0)</f>
        <v>0</v>
      </c>
      <c r="V8" s="11">
        <f>IFERROR(VLOOKUP($B8,'Runde 7'!$U:$X,3,FALSE),0)</f>
        <v>0</v>
      </c>
      <c r="W8" s="20">
        <f>IFERROR(VLOOKUP($B8,'Runde 7'!$U:$X,4,FALSE),0)</f>
        <v>0</v>
      </c>
      <c r="X8" s="17">
        <f t="shared" si="0"/>
        <v>3482</v>
      </c>
      <c r="Y8" s="9">
        <f t="shared" si="1"/>
        <v>55</v>
      </c>
      <c r="Z8" s="18">
        <f t="shared" si="1"/>
        <v>7</v>
      </c>
    </row>
    <row r="9" spans="1:26" s="4" customFormat="1" ht="18" x14ac:dyDescent="0.35">
      <c r="A9" s="8">
        <v>4</v>
      </c>
      <c r="B9" s="14" t="s">
        <v>78</v>
      </c>
      <c r="C9" s="19">
        <f>IFERROR(VLOOKUP($B9,'Runde 1'!$U:$X,2,FALSE),0)</f>
        <v>1127</v>
      </c>
      <c r="D9" s="11">
        <f>IFERROR(VLOOKUP($B9,'Runde 1'!$U:$X,3,FALSE),0)</f>
        <v>4</v>
      </c>
      <c r="E9" s="20">
        <f>IFERROR(VLOOKUP($B9,'Runde 1'!$U:$X,4,FALSE),0)</f>
        <v>0</v>
      </c>
      <c r="F9" s="19">
        <f>IFERROR(VLOOKUP($B9,'Runde 2'!$U:$X,2,FALSE),0)</f>
        <v>1164</v>
      </c>
      <c r="G9" s="11">
        <f>IFERROR(VLOOKUP($B9,'Runde 2'!$U:$X,3,FALSE),0)</f>
        <v>24</v>
      </c>
      <c r="H9" s="20">
        <f>IFERROR(VLOOKUP($B9,'Runde 2'!$U:$X,4,FALSE),0)</f>
        <v>3</v>
      </c>
      <c r="I9" s="19">
        <f>IFERROR(VLOOKUP($B9,'Runde 3'!$U:$X,2,FALSE),0)</f>
        <v>1162</v>
      </c>
      <c r="J9" s="11">
        <f>IFERROR(VLOOKUP($B9,'Runde 3'!$U:$X,3,FALSE),0)</f>
        <v>20</v>
      </c>
      <c r="K9" s="20">
        <f>IFERROR(VLOOKUP($B9,'Runde 3'!$U:$X,4,FALSE),0)</f>
        <v>3</v>
      </c>
      <c r="L9" s="19">
        <f>IFERROR(VLOOKUP($B9,'Runde 4'!$U:$X,2,FALSE),0)</f>
        <v>0</v>
      </c>
      <c r="M9" s="11">
        <f>IFERROR(VLOOKUP($B9,'Runde 4'!$U:$X,3,FALSE),0)</f>
        <v>0</v>
      </c>
      <c r="N9" s="20">
        <f>IFERROR(VLOOKUP($B9,'Runde 4'!$U:$X,4,FALSE),0)</f>
        <v>0</v>
      </c>
      <c r="O9" s="19">
        <f>IFERROR(VLOOKUP($B9,'Runde 5'!$U:$X,2,FALSE),0)</f>
        <v>0</v>
      </c>
      <c r="P9" s="11">
        <f>IFERROR(VLOOKUP($B9,'Runde 5'!$U:$X,3,FALSE),0)</f>
        <v>0</v>
      </c>
      <c r="Q9" s="20">
        <f>IFERROR(VLOOKUP($B9,'Runde 5'!$U:$X,4,FALSE),0)</f>
        <v>0</v>
      </c>
      <c r="R9" s="19">
        <f>IFERROR(VLOOKUP($B9,'Runde 6'!$U:$X,2,FALSE),0)</f>
        <v>0</v>
      </c>
      <c r="S9" s="11">
        <f>IFERROR(VLOOKUP($B9,'Runde 6'!$U:$X,3,FALSE),0)</f>
        <v>0</v>
      </c>
      <c r="T9" s="20">
        <f>IFERROR(VLOOKUP($B9,'Runde 6'!$U:$X,4,FALSE),0)</f>
        <v>0</v>
      </c>
      <c r="U9" s="19">
        <f>IFERROR(VLOOKUP($B9,'Runde 7'!$U:$X,2,FALSE),0)</f>
        <v>0</v>
      </c>
      <c r="V9" s="11">
        <f>IFERROR(VLOOKUP($B9,'Runde 7'!$U:$X,3,FALSE),0)</f>
        <v>0</v>
      </c>
      <c r="W9" s="20">
        <f>IFERROR(VLOOKUP($B9,'Runde 7'!$U:$X,4,FALSE),0)</f>
        <v>0</v>
      </c>
      <c r="X9" s="17">
        <f t="shared" si="0"/>
        <v>3453</v>
      </c>
      <c r="Y9" s="9">
        <f t="shared" si="1"/>
        <v>48</v>
      </c>
      <c r="Z9" s="18">
        <f t="shared" si="1"/>
        <v>6</v>
      </c>
    </row>
    <row r="10" spans="1:26" s="4" customFormat="1" ht="18" x14ac:dyDescent="0.35">
      <c r="A10" s="10">
        <v>5</v>
      </c>
      <c r="B10" s="14" t="s">
        <v>44</v>
      </c>
      <c r="C10" s="19">
        <f>IFERROR(VLOOKUP($B10,'Runde 1'!$U:$X,2,FALSE),0)</f>
        <v>1137</v>
      </c>
      <c r="D10" s="11">
        <f>IFERROR(VLOOKUP($B10,'Runde 1'!$U:$X,3,FALSE),0)</f>
        <v>18</v>
      </c>
      <c r="E10" s="20">
        <f>IFERROR(VLOOKUP($B10,'Runde 1'!$U:$X,4,FALSE),0)</f>
        <v>3</v>
      </c>
      <c r="F10" s="19">
        <f>IFERROR(VLOOKUP($B10,'Runde 2'!$U:$X,2,FALSE),0)</f>
        <v>1153</v>
      </c>
      <c r="G10" s="11">
        <f>IFERROR(VLOOKUP($B10,'Runde 2'!$U:$X,3,FALSE),0)</f>
        <v>3</v>
      </c>
      <c r="H10" s="20">
        <f>IFERROR(VLOOKUP($B10,'Runde 2'!$U:$X,4,FALSE),0)</f>
        <v>0</v>
      </c>
      <c r="I10" s="19">
        <f>IFERROR(VLOOKUP($B10,'Runde 3'!$U:$X,2,FALSE),0)</f>
        <v>1136</v>
      </c>
      <c r="J10" s="11">
        <f>IFERROR(VLOOKUP($B10,'Runde 3'!$U:$X,3,FALSE),0)</f>
        <v>4</v>
      </c>
      <c r="K10" s="20">
        <f>IFERROR(VLOOKUP($B10,'Runde 3'!$U:$X,4,FALSE),0)</f>
        <v>0</v>
      </c>
      <c r="L10" s="19">
        <f>IFERROR(VLOOKUP($B10,'Runde 4'!$U:$X,2,FALSE),0)</f>
        <v>0</v>
      </c>
      <c r="M10" s="11">
        <f>IFERROR(VLOOKUP($B10,'Runde 4'!$U:$X,3,FALSE),0)</f>
        <v>0</v>
      </c>
      <c r="N10" s="20">
        <f>IFERROR(VLOOKUP($B10,'Runde 4'!$U:$X,4,FALSE),0)</f>
        <v>0</v>
      </c>
      <c r="O10" s="19">
        <f>IFERROR(VLOOKUP($B10,'Runde 5'!$U:$X,2,FALSE),0)</f>
        <v>0</v>
      </c>
      <c r="P10" s="11">
        <f>IFERROR(VLOOKUP($B10,'Runde 5'!$U:$X,3,FALSE),0)</f>
        <v>0</v>
      </c>
      <c r="Q10" s="20">
        <f>IFERROR(VLOOKUP($B10,'Runde 5'!$U:$X,4,FALSE),0)</f>
        <v>0</v>
      </c>
      <c r="R10" s="19">
        <f>IFERROR(VLOOKUP($B10,'Runde 6'!$U:$X,2,FALSE),0)</f>
        <v>0</v>
      </c>
      <c r="S10" s="11">
        <f>IFERROR(VLOOKUP($B10,'Runde 6'!$U:$X,3,FALSE),0)</f>
        <v>0</v>
      </c>
      <c r="T10" s="20">
        <f>IFERROR(VLOOKUP($B10,'Runde 6'!$U:$X,4,FALSE),0)</f>
        <v>0</v>
      </c>
      <c r="U10" s="19">
        <f>IFERROR(VLOOKUP($B10,'Runde 7'!$U:$X,2,FALSE),0)</f>
        <v>0</v>
      </c>
      <c r="V10" s="11">
        <f>IFERROR(VLOOKUP($B10,'Runde 7'!$U:$X,3,FALSE),0)</f>
        <v>0</v>
      </c>
      <c r="W10" s="20">
        <f>IFERROR(VLOOKUP($B10,'Runde 7'!$U:$X,4,FALSE),0)</f>
        <v>0</v>
      </c>
      <c r="X10" s="17">
        <f t="shared" si="0"/>
        <v>3426</v>
      </c>
      <c r="Y10" s="9">
        <f t="shared" si="1"/>
        <v>25</v>
      </c>
      <c r="Z10" s="18">
        <f t="shared" si="1"/>
        <v>3</v>
      </c>
    </row>
    <row r="11" spans="1:26" s="4" customFormat="1" ht="18" x14ac:dyDescent="0.35">
      <c r="A11" s="10">
        <v>6</v>
      </c>
      <c r="B11" s="14" t="s">
        <v>11</v>
      </c>
      <c r="C11" s="19">
        <f>IFERROR(VLOOKUP($B11,'Runde 1'!$U:$X,2,FALSE),0)</f>
        <v>1107</v>
      </c>
      <c r="D11" s="11">
        <f>IFERROR(VLOOKUP($B11,'Runde 1'!$U:$X,3,FALSE),0)</f>
        <v>18</v>
      </c>
      <c r="E11" s="20">
        <f>IFERROR(VLOOKUP($B11,'Runde 1'!$U:$X,4,FALSE),0)</f>
        <v>3</v>
      </c>
      <c r="F11" s="19">
        <f>IFERROR(VLOOKUP($B11,'Runde 2'!$U:$X,2,FALSE),0)</f>
        <v>1123</v>
      </c>
      <c r="G11" s="11">
        <f>IFERROR(VLOOKUP($B11,'Runde 2'!$U:$X,3,FALSE),0)</f>
        <v>0</v>
      </c>
      <c r="H11" s="20">
        <f>IFERROR(VLOOKUP($B11,'Runde 2'!$U:$X,4,FALSE),0)</f>
        <v>0</v>
      </c>
      <c r="I11" s="19">
        <f>IFERROR(VLOOKUP($B11,'Runde 3'!$U:$X,2,FALSE),0)</f>
        <v>1136</v>
      </c>
      <c r="J11" s="11">
        <f>IFERROR(VLOOKUP($B11,'Runde 3'!$U:$X,3,FALSE),0)</f>
        <v>2</v>
      </c>
      <c r="K11" s="20">
        <f>IFERROR(VLOOKUP($B11,'Runde 3'!$U:$X,4,FALSE),0)</f>
        <v>0</v>
      </c>
      <c r="L11" s="19">
        <f>IFERROR(VLOOKUP($B11,'Runde 4'!$U:$X,2,FALSE),0)</f>
        <v>0</v>
      </c>
      <c r="M11" s="11">
        <f>IFERROR(VLOOKUP($B11,'Runde 4'!$U:$X,3,FALSE),0)</f>
        <v>0</v>
      </c>
      <c r="N11" s="20">
        <f>IFERROR(VLOOKUP($B11,'Runde 4'!$U:$X,4,FALSE),0)</f>
        <v>0</v>
      </c>
      <c r="O11" s="19">
        <f>IFERROR(VLOOKUP($B11,'Runde 5'!$U:$X,2,FALSE),0)</f>
        <v>0</v>
      </c>
      <c r="P11" s="11">
        <f>IFERROR(VLOOKUP($B11,'Runde 5'!$U:$X,3,FALSE),0)</f>
        <v>0</v>
      </c>
      <c r="Q11" s="20">
        <f>IFERROR(VLOOKUP($B11,'Runde 5'!$U:$X,4,FALSE),0)</f>
        <v>0</v>
      </c>
      <c r="R11" s="19">
        <f>IFERROR(VLOOKUP($B11,'Runde 6'!$U:$X,2,FALSE),0)</f>
        <v>0</v>
      </c>
      <c r="S11" s="11">
        <f>IFERROR(VLOOKUP($B11,'Runde 6'!$U:$X,3,FALSE),0)</f>
        <v>0</v>
      </c>
      <c r="T11" s="20">
        <f>IFERROR(VLOOKUP($B11,'Runde 6'!$U:$X,4,FALSE),0)</f>
        <v>0</v>
      </c>
      <c r="U11" s="19">
        <f>IFERROR(VLOOKUP($B11,'Runde 7'!$U:$X,2,FALSE),0)</f>
        <v>0</v>
      </c>
      <c r="V11" s="11">
        <f>IFERROR(VLOOKUP($B11,'Runde 7'!$U:$X,3,FALSE),0)</f>
        <v>0</v>
      </c>
      <c r="W11" s="20">
        <f>IFERROR(VLOOKUP($B11,'Runde 7'!$U:$X,4,FALSE),0)</f>
        <v>0</v>
      </c>
      <c r="X11" s="17">
        <f t="shared" si="0"/>
        <v>3366</v>
      </c>
      <c r="Y11" s="9">
        <f t="shared" si="1"/>
        <v>20</v>
      </c>
      <c r="Z11" s="18">
        <f t="shared" si="1"/>
        <v>3</v>
      </c>
    </row>
    <row r="12" spans="1:26" s="4" customFormat="1" ht="18" x14ac:dyDescent="0.35">
      <c r="A12" s="10">
        <v>7</v>
      </c>
      <c r="B12" s="14" t="s">
        <v>64</v>
      </c>
      <c r="C12" s="19">
        <f>IFERROR(VLOOKUP($B12,'Runde 1'!$U:$X,2,FALSE),0)</f>
        <v>1114</v>
      </c>
      <c r="D12" s="11">
        <f>IFERROR(VLOOKUP($B12,'Runde 1'!$U:$X,3,FALSE),0)</f>
        <v>6</v>
      </c>
      <c r="E12" s="20">
        <f>IFERROR(VLOOKUP($B12,'Runde 1'!$U:$X,4,FALSE),0)</f>
        <v>0</v>
      </c>
      <c r="F12" s="19">
        <f>IFERROR(VLOOKUP($B12,'Runde 2'!$U:$X,2,FALSE),0)</f>
        <v>1091</v>
      </c>
      <c r="G12" s="11">
        <f>IFERROR(VLOOKUP($B12,'Runde 2'!$U:$X,3,FALSE),0)</f>
        <v>0</v>
      </c>
      <c r="H12" s="20">
        <f>IFERROR(VLOOKUP($B12,'Runde 2'!$U:$X,4,FALSE),0)</f>
        <v>0</v>
      </c>
      <c r="I12" s="19">
        <f>IFERROR(VLOOKUP($B12,'Runde 3'!$U:$X,2,FALSE),0)</f>
        <v>1104</v>
      </c>
      <c r="J12" s="11">
        <f>IFERROR(VLOOKUP($B12,'Runde 3'!$U:$X,3,FALSE),0)</f>
        <v>1</v>
      </c>
      <c r="K12" s="20">
        <f>IFERROR(VLOOKUP($B12,'Runde 3'!$U:$X,4,FALSE),0)</f>
        <v>0</v>
      </c>
      <c r="L12" s="19">
        <f>IFERROR(VLOOKUP($B12,'Runde 4'!$U:$X,2,FALSE),0)</f>
        <v>0</v>
      </c>
      <c r="M12" s="11">
        <f>IFERROR(VLOOKUP($B12,'Runde 4'!$U:$X,3,FALSE),0)</f>
        <v>0</v>
      </c>
      <c r="N12" s="20">
        <f>IFERROR(VLOOKUP($B12,'Runde 4'!$U:$X,4,FALSE),0)</f>
        <v>0</v>
      </c>
      <c r="O12" s="19">
        <f>IFERROR(VLOOKUP($B12,'Runde 5'!$U:$X,2,FALSE),0)</f>
        <v>0</v>
      </c>
      <c r="P12" s="11">
        <f>IFERROR(VLOOKUP($B12,'Runde 5'!$U:$X,3,FALSE),0)</f>
        <v>0</v>
      </c>
      <c r="Q12" s="20">
        <f>IFERROR(VLOOKUP($B12,'Runde 5'!$U:$X,4,FALSE),0)</f>
        <v>0</v>
      </c>
      <c r="R12" s="19">
        <f>IFERROR(VLOOKUP($B12,'Runde 6'!$U:$X,2,FALSE),0)</f>
        <v>0</v>
      </c>
      <c r="S12" s="11">
        <f>IFERROR(VLOOKUP($B12,'Runde 6'!$U:$X,3,FALSE),0)</f>
        <v>0</v>
      </c>
      <c r="T12" s="20">
        <f>IFERROR(VLOOKUP($B12,'Runde 6'!$U:$X,4,FALSE),0)</f>
        <v>0</v>
      </c>
      <c r="U12" s="19">
        <f>IFERROR(VLOOKUP($B12,'Runde 7'!$U:$X,2,FALSE),0)</f>
        <v>0</v>
      </c>
      <c r="V12" s="11">
        <f>IFERROR(VLOOKUP($B12,'Runde 7'!$U:$X,3,FALSE),0)</f>
        <v>0</v>
      </c>
      <c r="W12" s="20">
        <f>IFERROR(VLOOKUP($B12,'Runde 7'!$U:$X,4,FALSE),0)</f>
        <v>0</v>
      </c>
      <c r="X12" s="17">
        <f t="shared" si="0"/>
        <v>3309</v>
      </c>
      <c r="Y12" s="9">
        <f t="shared" si="1"/>
        <v>7</v>
      </c>
      <c r="Z12" s="18">
        <f t="shared" si="1"/>
        <v>0</v>
      </c>
    </row>
    <row r="13" spans="1:26" s="4" customFormat="1" ht="18" x14ac:dyDescent="0.35">
      <c r="A13" s="10">
        <v>8</v>
      </c>
      <c r="B13" s="14" t="s">
        <v>85</v>
      </c>
      <c r="C13" s="19">
        <f>IFERROR(VLOOKUP($B13,'Runde 1'!$U:$X,2,FALSE),0)</f>
        <v>1072</v>
      </c>
      <c r="D13" s="11">
        <f>IFERROR(VLOOKUP($B13,'Runde 1'!$U:$X,3,FALSE),0)</f>
        <v>6</v>
      </c>
      <c r="E13" s="20">
        <f>IFERROR(VLOOKUP($B13,'Runde 1'!$U:$X,4,FALSE),0)</f>
        <v>0</v>
      </c>
      <c r="F13" s="19">
        <f>IFERROR(VLOOKUP($B13,'Runde 2'!$U:$X,2,FALSE),0)</f>
        <v>1073</v>
      </c>
      <c r="G13" s="11">
        <f>IFERROR(VLOOKUP($B13,'Runde 2'!$U:$X,3,FALSE),0)</f>
        <v>0</v>
      </c>
      <c r="H13" s="20">
        <f>IFERROR(VLOOKUP($B13,'Runde 2'!$U:$X,4,FALSE),0)</f>
        <v>0</v>
      </c>
      <c r="I13" s="19">
        <f>IFERROR(VLOOKUP($B13,'Runde 3'!$U:$X,2,FALSE),0)</f>
        <v>1149</v>
      </c>
      <c r="J13" s="11">
        <f>IFERROR(VLOOKUP($B13,'Runde 3'!$U:$X,3,FALSE),0)</f>
        <v>10</v>
      </c>
      <c r="K13" s="20">
        <f>IFERROR(VLOOKUP($B13,'Runde 3'!$U:$X,4,FALSE),0)</f>
        <v>0</v>
      </c>
      <c r="L13" s="19">
        <f>IFERROR(VLOOKUP($B13,'Runde 4'!$U:$X,2,FALSE),0)</f>
        <v>0</v>
      </c>
      <c r="M13" s="11">
        <f>IFERROR(VLOOKUP($B13,'Runde 4'!$U:$X,3,FALSE),0)</f>
        <v>0</v>
      </c>
      <c r="N13" s="20">
        <f>IFERROR(VLOOKUP($B13,'Runde 4'!$U:$X,4,FALSE),0)</f>
        <v>0</v>
      </c>
      <c r="O13" s="19">
        <f>IFERROR(VLOOKUP($B13,'Runde 5'!$U:$X,2,FALSE),0)</f>
        <v>0</v>
      </c>
      <c r="P13" s="11">
        <f>IFERROR(VLOOKUP($B13,'Runde 5'!$U:$X,3,FALSE),0)</f>
        <v>0</v>
      </c>
      <c r="Q13" s="20">
        <f>IFERROR(VLOOKUP($B13,'Runde 5'!$U:$X,4,FALSE),0)</f>
        <v>0</v>
      </c>
      <c r="R13" s="19">
        <f>IFERROR(VLOOKUP($B13,'Runde 6'!$U:$X,2,FALSE),0)</f>
        <v>0</v>
      </c>
      <c r="S13" s="11">
        <f>IFERROR(VLOOKUP($B13,'Runde 6'!$U:$X,3,FALSE),0)</f>
        <v>0</v>
      </c>
      <c r="T13" s="20">
        <f>IFERROR(VLOOKUP($B13,'Runde 6'!$U:$X,4,FALSE),0)</f>
        <v>0</v>
      </c>
      <c r="U13" s="19">
        <f>IFERROR(VLOOKUP($B13,'Runde 7'!$U:$X,2,FALSE),0)</f>
        <v>0</v>
      </c>
      <c r="V13" s="11">
        <f>IFERROR(VLOOKUP($B13,'Runde 7'!$U:$X,3,FALSE),0)</f>
        <v>0</v>
      </c>
      <c r="W13" s="20">
        <f>IFERROR(VLOOKUP($B13,'Runde 7'!$U:$X,4,FALSE),0)</f>
        <v>0</v>
      </c>
      <c r="X13" s="17">
        <f t="shared" si="0"/>
        <v>3294</v>
      </c>
      <c r="Y13" s="9">
        <f t="shared" si="1"/>
        <v>16</v>
      </c>
      <c r="Z13" s="18">
        <f t="shared" si="1"/>
        <v>0</v>
      </c>
    </row>
  </sheetData>
  <sortState xmlns:xlrd2="http://schemas.microsoft.com/office/spreadsheetml/2017/richdata2" ref="B6:Z13">
    <sortCondition descending="1" ref="Z6:Z13"/>
    <sortCondition descending="1" ref="Y6:Y13"/>
    <sortCondition descending="1" ref="X6:X13"/>
  </sortState>
  <mergeCells count="10">
    <mergeCell ref="A1:Z2"/>
    <mergeCell ref="C4:E4"/>
    <mergeCell ref="F4:H4"/>
    <mergeCell ref="I4:K4"/>
    <mergeCell ref="L4:N4"/>
    <mergeCell ref="O4:Q4"/>
    <mergeCell ref="X4:Z4"/>
    <mergeCell ref="C3:E3"/>
    <mergeCell ref="R4:T4"/>
    <mergeCell ref="U4:W4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ortieren">
                <anchor moveWithCells="1" sizeWithCells="1">
                  <from>
                    <xdr:col>27</xdr:col>
                    <xdr:colOff>38100</xdr:colOff>
                    <xdr:row>0</xdr:row>
                    <xdr:rowOff>68580</xdr:rowOff>
                  </from>
                  <to>
                    <xdr:col>29</xdr:col>
                    <xdr:colOff>647700</xdr:colOff>
                    <xdr:row>4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78"/>
  <sheetViews>
    <sheetView tabSelected="1" workbookViewId="0">
      <selection activeCell="A78" sqref="A78"/>
    </sheetView>
  </sheetViews>
  <sheetFormatPr baseColWidth="10" defaultRowHeight="14.4" x14ac:dyDescent="0.3"/>
  <cols>
    <col min="1" max="1" width="25.6640625" bestFit="1" customWidth="1"/>
    <col min="2" max="11" width="10.6640625" customWidth="1"/>
  </cols>
  <sheetData>
    <row r="1" spans="1:11" x14ac:dyDescent="0.3">
      <c r="A1" s="156" t="s">
        <v>91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1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1" ht="11.25" customHeight="1" x14ac:dyDescent="0.3"/>
    <row r="4" spans="1:11" s="7" customFormat="1" ht="18" x14ac:dyDescent="0.35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74</v>
      </c>
      <c r="H4" s="6" t="s">
        <v>73</v>
      </c>
      <c r="I4" s="6" t="s">
        <v>14</v>
      </c>
      <c r="J4" s="5" t="s">
        <v>13</v>
      </c>
      <c r="K4" s="5" t="s">
        <v>68</v>
      </c>
    </row>
    <row r="5" spans="1:11" s="4" customFormat="1" ht="18" x14ac:dyDescent="0.35">
      <c r="A5" s="3" t="s">
        <v>2</v>
      </c>
      <c r="B5" s="2">
        <f>IFERROR(VLOOKUP(A5,'Runde 1'!U:V,2,FALSE),"")</f>
        <v>1153</v>
      </c>
      <c r="C5" s="2">
        <f>IFERROR(VLOOKUP($A5,'Runde 2'!$U:$V,2,FALSE),"")</f>
        <v>1160</v>
      </c>
      <c r="D5" s="2">
        <f>IFERROR(VLOOKUP($A5,'Runde 3'!$U:$V,2,FALSE),"")</f>
        <v>1161</v>
      </c>
      <c r="E5" s="2" t="str">
        <f>IFERROR(VLOOKUP($A5,'Runde 4'!$U:$V,2,FALSE),"")</f>
        <v/>
      </c>
      <c r="F5" s="2" t="str">
        <f>IFERROR(VLOOKUP($A5,'Runde 5'!$U:$V,2,FALSE),"")</f>
        <v/>
      </c>
      <c r="G5" s="2" t="str">
        <f>IFERROR(VLOOKUP($A5,'Runde 6'!$U:$V,2,FALSE),"")</f>
        <v/>
      </c>
      <c r="H5" s="2" t="str">
        <f>IFERROR(VLOOKUP($A5,'Runde 7'!$U:$V,2,FALSE),"")</f>
        <v/>
      </c>
      <c r="I5" s="2">
        <f t="shared" ref="I5:I13" si="0">SUM(B5:H5)</f>
        <v>3474</v>
      </c>
      <c r="J5" s="69">
        <f t="shared" ref="J5:J13" si="1">IFERROR(AVERAGE(B5:H5),0)</f>
        <v>1158</v>
      </c>
      <c r="K5" s="2"/>
    </row>
    <row r="6" spans="1:11" ht="15" customHeight="1" x14ac:dyDescent="0.3">
      <c r="A6" s="1" t="s">
        <v>3</v>
      </c>
      <c r="B6" s="2">
        <f>IFERROR(VLOOKUP(A6,'Runde 1'!U:V,2,FALSE),"")</f>
        <v>390</v>
      </c>
      <c r="C6" s="2">
        <f>IFERROR(VLOOKUP($A6,'Runde 2'!$U:$V,2,FALSE),"")</f>
        <v>393</v>
      </c>
      <c r="D6" s="2">
        <f>IFERROR(VLOOKUP($A6,'Runde 3'!$U:$V,2,FALSE),"")</f>
        <v>396</v>
      </c>
      <c r="E6" s="2" t="str">
        <f>IFERROR(VLOOKUP($A6,'Runde 4'!$U:$V,2,FALSE),"")</f>
        <v/>
      </c>
      <c r="F6" s="2" t="str">
        <f>IFERROR(VLOOKUP($A6,'Runde 5'!$U:$V,2,FALSE),"")</f>
        <v/>
      </c>
      <c r="G6" s="2" t="str">
        <f>IFERROR(VLOOKUP($A6,'Runde 6'!$U:$V,2,FALSE),"")</f>
        <v/>
      </c>
      <c r="H6" s="2" t="str">
        <f>IFERROR(VLOOKUP($A6,'Runde 7'!$U:$V,2,FALSE),"")</f>
        <v/>
      </c>
      <c r="I6" s="2">
        <f t="shared" si="0"/>
        <v>1179</v>
      </c>
      <c r="J6" s="69">
        <f t="shared" si="1"/>
        <v>393</v>
      </c>
      <c r="K6" s="69"/>
    </row>
    <row r="7" spans="1:11" ht="15" customHeight="1" x14ac:dyDescent="0.3">
      <c r="A7" s="1" t="s">
        <v>4</v>
      </c>
      <c r="B7" s="2">
        <f>IFERROR(VLOOKUP(A7,'Runde 1'!U:V,2,FALSE),"")</f>
        <v>383</v>
      </c>
      <c r="C7" s="2">
        <f>IFERROR(VLOOKUP($A7,'Runde 2'!$U:$V,2,FALSE),"")</f>
        <v>384</v>
      </c>
      <c r="D7" s="2">
        <f>IFERROR(VLOOKUP($A7,'Runde 3'!$U:$V,2,FALSE),"")</f>
        <v>384</v>
      </c>
      <c r="E7" s="2" t="str">
        <f>IFERROR(VLOOKUP($A7,'Runde 4'!$U:$V,2,FALSE),"")</f>
        <v/>
      </c>
      <c r="F7" s="2" t="str">
        <f>IFERROR(VLOOKUP($A7,'Runde 5'!$U:$V,2,FALSE),"")</f>
        <v/>
      </c>
      <c r="G7" s="2" t="str">
        <f>IFERROR(VLOOKUP($A7,'Runde 6'!$U:$V,2,FALSE),"")</f>
        <v/>
      </c>
      <c r="H7" s="2" t="str">
        <f>IFERROR(VLOOKUP($A7,'Runde 7'!$U:$V,2,FALSE),"")</f>
        <v/>
      </c>
      <c r="I7" s="2">
        <f t="shared" si="0"/>
        <v>1151</v>
      </c>
      <c r="J7" s="69">
        <f t="shared" si="1"/>
        <v>383.66666666666669</v>
      </c>
      <c r="K7" s="69"/>
    </row>
    <row r="8" spans="1:11" ht="15" customHeight="1" x14ac:dyDescent="0.3">
      <c r="A8" s="1" t="s">
        <v>46</v>
      </c>
      <c r="B8" s="2">
        <f>IFERROR(VLOOKUP(A8,'Runde 1'!U:V,2,FALSE),"")</f>
        <v>380</v>
      </c>
      <c r="C8" s="2">
        <f>IFERROR(VLOOKUP($A8,'Runde 2'!$U:$V,2,FALSE),"")</f>
        <v>383</v>
      </c>
      <c r="D8" s="2" t="str">
        <f>IFERROR(VLOOKUP($A8,'Runde 3'!$U:$V,2,FALSE),"")</f>
        <v/>
      </c>
      <c r="E8" s="2" t="str">
        <f>IFERROR(VLOOKUP($A8,'Runde 4'!$U:$V,2,FALSE),"")</f>
        <v/>
      </c>
      <c r="F8" s="2" t="str">
        <f>IFERROR(VLOOKUP($A8,'Runde 5'!$U:$V,2,FALSE),"")</f>
        <v/>
      </c>
      <c r="G8" s="2" t="str">
        <f>IFERROR(VLOOKUP($A8,'Runde 6'!$U:$V,2,FALSE),"")</f>
        <v/>
      </c>
      <c r="H8" s="2" t="str">
        <f>IFERROR(VLOOKUP($A8,'Runde 7'!$U:$V,2,FALSE),"")</f>
        <v/>
      </c>
      <c r="I8" s="2">
        <f t="shared" si="0"/>
        <v>763</v>
      </c>
      <c r="J8" s="69">
        <f t="shared" si="1"/>
        <v>381.5</v>
      </c>
      <c r="K8" s="69"/>
    </row>
    <row r="9" spans="1:11" ht="15" customHeight="1" x14ac:dyDescent="0.3">
      <c r="A9" s="1" t="s">
        <v>42</v>
      </c>
      <c r="B9" s="2" t="str">
        <f>IFERROR(VLOOKUP(A9,'Runde 1'!U:V,2,FALSE),"")</f>
        <v/>
      </c>
      <c r="C9" s="2" t="str">
        <f>IFERROR(VLOOKUP($A9,'Runde 2'!$U:$V,2,FALSE),"")</f>
        <v/>
      </c>
      <c r="D9" s="2">
        <f>IFERROR(VLOOKUP($A9,'Runde 3'!$U:$V,2,FALSE),"")</f>
        <v>381</v>
      </c>
      <c r="E9" s="2" t="str">
        <f>IFERROR(VLOOKUP($A9,'Runde 4'!$U:$V,2,FALSE),"")</f>
        <v/>
      </c>
      <c r="F9" s="2" t="str">
        <f>IFERROR(VLOOKUP($A9,'Runde 5'!$U:$V,2,FALSE),"")</f>
        <v/>
      </c>
      <c r="G9" s="2" t="str">
        <f>IFERROR(VLOOKUP($A9,'Runde 6'!$U:$V,2,FALSE),"")</f>
        <v/>
      </c>
      <c r="H9" s="2" t="str">
        <f>IFERROR(VLOOKUP($A9,'Runde 7'!$U:$V,2,FALSE),"")</f>
        <v/>
      </c>
      <c r="I9" s="2">
        <f t="shared" si="0"/>
        <v>381</v>
      </c>
      <c r="J9" s="69">
        <f t="shared" si="1"/>
        <v>381</v>
      </c>
      <c r="K9" s="69"/>
    </row>
    <row r="10" spans="1:11" ht="15" customHeight="1" x14ac:dyDescent="0.3">
      <c r="A10" s="1" t="s">
        <v>43</v>
      </c>
      <c r="B10" s="2" t="str">
        <f>IFERROR(VLOOKUP(A10,'Runde 1'!U:V,2,FALSE),"")</f>
        <v/>
      </c>
      <c r="C10" s="2" t="str">
        <f>IFERROR(VLOOKUP($A10,'Runde 2'!$U:$V,2,FALSE),"")</f>
        <v/>
      </c>
      <c r="D10" s="2" t="str">
        <f>IFERROR(VLOOKUP($A10,'Runde 3'!$U:$V,2,FALSE),"")</f>
        <v/>
      </c>
      <c r="E10" s="2" t="str">
        <f>IFERROR(VLOOKUP($A10,'Runde 4'!$U:$V,2,FALSE),"")</f>
        <v/>
      </c>
      <c r="F10" s="2" t="str">
        <f>IFERROR(VLOOKUP($A10,'Runde 5'!$U:$V,2,FALSE),"")</f>
        <v/>
      </c>
      <c r="G10" s="2" t="str">
        <f>IFERROR(VLOOKUP($A10,'Runde 6'!$U:$V,2,FALSE),"")</f>
        <v/>
      </c>
      <c r="H10" s="2" t="str">
        <f>IFERROR(VLOOKUP($A10,'Runde 7'!$U:$V,2,FALSE),"")</f>
        <v/>
      </c>
      <c r="I10" s="2">
        <f t="shared" si="0"/>
        <v>0</v>
      </c>
      <c r="J10" s="69">
        <f t="shared" si="1"/>
        <v>0</v>
      </c>
      <c r="K10" s="69"/>
    </row>
    <row r="11" spans="1:11" ht="15" customHeight="1" x14ac:dyDescent="0.3">
      <c r="A11" s="1" t="s">
        <v>43</v>
      </c>
      <c r="B11" s="2" t="str">
        <f>IFERROR(VLOOKUP(A11,'Runde 1'!U:V,2,FALSE),"")</f>
        <v/>
      </c>
      <c r="C11" s="2" t="str">
        <f>IFERROR(VLOOKUP($A11,'Runde 2'!$U:$V,2,FALSE),"")</f>
        <v/>
      </c>
      <c r="D11" s="2" t="str">
        <f>IFERROR(VLOOKUP($A11,'Runde 3'!$U:$V,2,FALSE),"")</f>
        <v/>
      </c>
      <c r="E11" s="2" t="str">
        <f>IFERROR(VLOOKUP($A11,'Runde 4'!$U:$V,2,FALSE),"")</f>
        <v/>
      </c>
      <c r="F11" s="2" t="str">
        <f>IFERROR(VLOOKUP($A11,'Runde 5'!$U:$V,2,FALSE),"")</f>
        <v/>
      </c>
      <c r="G11" s="2" t="str">
        <f>IFERROR(VLOOKUP($A11,'Runde 6'!$U:$V,2,FALSE),"")</f>
        <v/>
      </c>
      <c r="H11" s="2" t="str">
        <f>IFERROR(VLOOKUP($A11,'Runde 7'!$U:$V,2,FALSE),"")</f>
        <v/>
      </c>
      <c r="I11" s="2">
        <f t="shared" si="0"/>
        <v>0</v>
      </c>
      <c r="J11" s="69">
        <f t="shared" si="1"/>
        <v>0</v>
      </c>
      <c r="K11" s="69"/>
    </row>
    <row r="12" spans="1:11" ht="15" customHeight="1" x14ac:dyDescent="0.3">
      <c r="A12" s="1" t="s">
        <v>43</v>
      </c>
      <c r="B12" s="2" t="str">
        <f>IFERROR(VLOOKUP(A12,'Runde 1'!U:V,2,FALSE),"")</f>
        <v/>
      </c>
      <c r="C12" s="2" t="str">
        <f>IFERROR(VLOOKUP($A12,'Runde 2'!$U:$V,2,FALSE),"")</f>
        <v/>
      </c>
      <c r="D12" s="2" t="str">
        <f>IFERROR(VLOOKUP($A12,'Runde 3'!$U:$V,2,FALSE),"")</f>
        <v/>
      </c>
      <c r="E12" s="2" t="str">
        <f>IFERROR(VLOOKUP($A12,'Runde 4'!$U:$V,2,FALSE),"")</f>
        <v/>
      </c>
      <c r="F12" s="2" t="str">
        <f>IFERROR(VLOOKUP($A12,'Runde 5'!$U:$V,2,FALSE),"")</f>
        <v/>
      </c>
      <c r="G12" s="2" t="str">
        <f>IFERROR(VLOOKUP($A12,'Runde 6'!$U:$V,2,FALSE),"")</f>
        <v/>
      </c>
      <c r="H12" s="2" t="str">
        <f>IFERROR(VLOOKUP($A12,'Runde 7'!$U:$V,2,FALSE),"")</f>
        <v/>
      </c>
      <c r="I12" s="2">
        <f t="shared" si="0"/>
        <v>0</v>
      </c>
      <c r="J12" s="69">
        <f t="shared" si="1"/>
        <v>0</v>
      </c>
      <c r="K12" s="69"/>
    </row>
    <row r="13" spans="1:11" ht="15" customHeight="1" x14ac:dyDescent="0.3">
      <c r="A13" s="1" t="s">
        <v>43</v>
      </c>
      <c r="B13" s="2" t="str">
        <f>IFERROR(VLOOKUP(A13,'Runde 1'!U:V,2,FALSE),"")</f>
        <v/>
      </c>
      <c r="C13" s="2" t="str">
        <f>IFERROR(VLOOKUP($A13,'Runde 2'!$U:$V,2,FALSE),"")</f>
        <v/>
      </c>
      <c r="D13" s="2" t="str">
        <f>IFERROR(VLOOKUP($A13,'Runde 3'!$U:$V,2,FALSE),"")</f>
        <v/>
      </c>
      <c r="E13" s="2" t="str">
        <f>IFERROR(VLOOKUP($A13,'Runde 4'!$U:$V,2,FALSE),"")</f>
        <v/>
      </c>
      <c r="F13" s="2" t="str">
        <f>IFERROR(VLOOKUP($A13,'Runde 5'!$U:$V,2,FALSE),"")</f>
        <v/>
      </c>
      <c r="G13" s="2" t="str">
        <f>IFERROR(VLOOKUP($A13,'Runde 6'!$U:$V,2,FALSE),"")</f>
        <v/>
      </c>
      <c r="H13" s="2" t="str">
        <f>IFERROR(VLOOKUP($A13,'Runde 7'!$U:$V,2,FALSE),"")</f>
        <v/>
      </c>
      <c r="I13" s="2">
        <f t="shared" si="0"/>
        <v>0</v>
      </c>
      <c r="J13" s="69">
        <f t="shared" si="1"/>
        <v>0</v>
      </c>
      <c r="K13" s="69"/>
    </row>
    <row r="14" spans="1:11" s="4" customFormat="1" ht="18" x14ac:dyDescent="0.35">
      <c r="A14" s="5" t="s">
        <v>11</v>
      </c>
      <c r="B14" s="2">
        <f>IFERROR(VLOOKUP(A14,'Runde 1'!U:V,2,FALSE),"")</f>
        <v>1107</v>
      </c>
      <c r="C14" s="2">
        <f>IFERROR(VLOOKUP($A14,'Runde 2'!$U:$V,2,FALSE),"")</f>
        <v>1123</v>
      </c>
      <c r="D14" s="2">
        <f>IFERROR(VLOOKUP($A14,'Runde 3'!$U:$V,2,FALSE),"")</f>
        <v>1136</v>
      </c>
      <c r="E14" s="2" t="str">
        <f>IFERROR(VLOOKUP($A14,'Runde 4'!$U:$V,2,FALSE),"")</f>
        <v/>
      </c>
      <c r="F14" s="2" t="str">
        <f>IFERROR(VLOOKUP($A14,'Runde 5'!$U:$V,2,FALSE),"")</f>
        <v/>
      </c>
      <c r="G14" s="2" t="str">
        <f>IFERROR(VLOOKUP($A14,'Runde 6'!$U:$V,2,FALSE),"")</f>
        <v/>
      </c>
      <c r="H14" s="2" t="str">
        <f>IFERROR(VLOOKUP($A14,'Runde 7'!$U:$V,2,FALSE),"")</f>
        <v/>
      </c>
      <c r="I14" s="2">
        <f t="shared" ref="I14:I61" si="2">SUM(B14:H14)</f>
        <v>3366</v>
      </c>
      <c r="J14" s="69">
        <f t="shared" ref="J14:J61" si="3">IFERROR(AVERAGE(B14:H14),0)</f>
        <v>1122</v>
      </c>
      <c r="K14" s="69"/>
    </row>
    <row r="15" spans="1:11" x14ac:dyDescent="0.3">
      <c r="A15" s="1" t="s">
        <v>86</v>
      </c>
      <c r="B15" s="2">
        <f>IFERROR(VLOOKUP(A15,'Runde 1'!U:V,2,FALSE),"")</f>
        <v>378</v>
      </c>
      <c r="C15" s="2">
        <f>IFERROR(VLOOKUP($A15,'Runde 2'!$U:$V,2,FALSE),"")</f>
        <v>386</v>
      </c>
      <c r="D15" s="2">
        <f>IFERROR(VLOOKUP($A15,'Runde 3'!$U:$V,2,FALSE),"")</f>
        <v>385</v>
      </c>
      <c r="E15" s="2" t="str">
        <f>IFERROR(VLOOKUP($A15,'Runde 4'!$U:$V,2,FALSE),"")</f>
        <v/>
      </c>
      <c r="F15" s="2" t="str">
        <f>IFERROR(VLOOKUP($A15,'Runde 5'!$U:$V,2,FALSE),"")</f>
        <v/>
      </c>
      <c r="G15" s="2" t="str">
        <f>IFERROR(VLOOKUP($A15,'Runde 6'!$U:$V,2,FALSE),"")</f>
        <v/>
      </c>
      <c r="H15" s="2" t="str">
        <f>IFERROR(VLOOKUP($A15,'Runde 7'!$U:$V,2,FALSE),"")</f>
        <v/>
      </c>
      <c r="I15" s="2">
        <f t="shared" ref="I15:I22" si="4">SUM(B15:H15)</f>
        <v>1149</v>
      </c>
      <c r="J15" s="69">
        <f t="shared" ref="J15:J22" si="5">IFERROR(AVERAGE(B15:H15),0)</f>
        <v>383</v>
      </c>
      <c r="K15" s="69"/>
    </row>
    <row r="16" spans="1:11" x14ac:dyDescent="0.3">
      <c r="A16" s="1" t="s">
        <v>45</v>
      </c>
      <c r="B16" s="2">
        <f>IFERROR(VLOOKUP(A16,'Runde 1'!U:V,2,FALSE),"")</f>
        <v>373</v>
      </c>
      <c r="C16" s="2" t="str">
        <f>IFERROR(VLOOKUP($A16,'Runde 2'!$U:$V,2,FALSE),"")</f>
        <v/>
      </c>
      <c r="D16" s="2">
        <f>IFERROR(VLOOKUP($A16,'Runde 3'!$U:$V,2,FALSE),"")</f>
        <v>380</v>
      </c>
      <c r="E16" s="2" t="str">
        <f>IFERROR(VLOOKUP($A16,'Runde 4'!$U:$V,2,FALSE),"")</f>
        <v/>
      </c>
      <c r="F16" s="2" t="str">
        <f>IFERROR(VLOOKUP($A16,'Runde 5'!$U:$V,2,FALSE),"")</f>
        <v/>
      </c>
      <c r="G16" s="2" t="str">
        <f>IFERROR(VLOOKUP($A16,'Runde 6'!$U:$V,2,FALSE),"")</f>
        <v/>
      </c>
      <c r="H16" s="2" t="str">
        <f>IFERROR(VLOOKUP($A16,'Runde 7'!$U:$V,2,FALSE),"")</f>
        <v/>
      </c>
      <c r="I16" s="2">
        <f t="shared" si="4"/>
        <v>753</v>
      </c>
      <c r="J16" s="69">
        <f t="shared" si="5"/>
        <v>376.5</v>
      </c>
      <c r="K16" s="69"/>
    </row>
    <row r="17" spans="1:11" x14ac:dyDescent="0.3">
      <c r="A17" s="1" t="s">
        <v>94</v>
      </c>
      <c r="B17" s="2" t="str">
        <f>IFERROR(VLOOKUP(A17,'Runde 1'!U:V,2,FALSE),"")</f>
        <v/>
      </c>
      <c r="C17" s="2">
        <f>IFERROR(VLOOKUP($A17,'Runde 2'!$U:$V,2,FALSE),"")</f>
        <v>370</v>
      </c>
      <c r="D17" s="2">
        <f>IFERROR(VLOOKUP($A17,'Runde 3'!$U:$V,2,FALSE),"")</f>
        <v>371</v>
      </c>
      <c r="E17" s="2" t="str">
        <f>IFERROR(VLOOKUP($A17,'Runde 4'!$U:$V,2,FALSE),"")</f>
        <v/>
      </c>
      <c r="F17" s="2" t="str">
        <f>IFERROR(VLOOKUP($A17,'Runde 5'!$U:$V,2,FALSE),"")</f>
        <v/>
      </c>
      <c r="G17" s="2" t="str">
        <f>IFERROR(VLOOKUP($A17,'Runde 6'!$U:$V,2,FALSE),"")</f>
        <v/>
      </c>
      <c r="H17" s="2" t="str">
        <f>IFERROR(VLOOKUP($A17,'Runde 7'!$U:$V,2,FALSE),"")</f>
        <v/>
      </c>
      <c r="I17" s="2">
        <f t="shared" si="4"/>
        <v>741</v>
      </c>
      <c r="J17" s="69">
        <f t="shared" si="5"/>
        <v>370.5</v>
      </c>
      <c r="K17" s="69"/>
    </row>
    <row r="18" spans="1:11" x14ac:dyDescent="0.3">
      <c r="A18" s="1" t="s">
        <v>87</v>
      </c>
      <c r="B18" s="2">
        <f>IFERROR(VLOOKUP(A18,'Runde 1'!U:V,2,FALSE),"")</f>
        <v>356</v>
      </c>
      <c r="C18" s="2">
        <f>IFERROR(VLOOKUP($A18,'Runde 2'!$U:$V,2,FALSE),"")</f>
        <v>367</v>
      </c>
      <c r="D18" s="2" t="str">
        <f>IFERROR(VLOOKUP($A18,'Runde 3'!$U:$V,2,FALSE),"")</f>
        <v/>
      </c>
      <c r="E18" s="2" t="str">
        <f>IFERROR(VLOOKUP($A18,'Runde 4'!$U:$V,2,FALSE),"")</f>
        <v/>
      </c>
      <c r="F18" s="2" t="str">
        <f>IFERROR(VLOOKUP($A18,'Runde 5'!$U:$V,2,FALSE),"")</f>
        <v/>
      </c>
      <c r="G18" s="2" t="str">
        <f>IFERROR(VLOOKUP($A18,'Runde 6'!$U:$V,2,FALSE),"")</f>
        <v/>
      </c>
      <c r="H18" s="2" t="str">
        <f>IFERROR(VLOOKUP($A18,'Runde 7'!$U:$V,2,FALSE),"")</f>
        <v/>
      </c>
      <c r="I18" s="2">
        <f t="shared" si="4"/>
        <v>723</v>
      </c>
      <c r="J18" s="69">
        <f t="shared" si="5"/>
        <v>361.5</v>
      </c>
      <c r="K18" s="69"/>
    </row>
    <row r="19" spans="1:11" x14ac:dyDescent="0.3">
      <c r="A19" s="1" t="s">
        <v>43</v>
      </c>
      <c r="B19" s="2" t="str">
        <f>IFERROR(VLOOKUP(A19,'Runde 1'!U:V,2,FALSE),"")</f>
        <v/>
      </c>
      <c r="C19" s="2" t="str">
        <f>IFERROR(VLOOKUP($A19,'Runde 2'!$U:$V,2,FALSE),"")</f>
        <v/>
      </c>
      <c r="D19" s="2" t="str">
        <f>IFERROR(VLOOKUP($A19,'Runde 3'!$U:$V,2,FALSE),"")</f>
        <v/>
      </c>
      <c r="E19" s="2" t="str">
        <f>IFERROR(VLOOKUP($A19,'Runde 4'!$U:$V,2,FALSE),"")</f>
        <v/>
      </c>
      <c r="F19" s="2" t="str">
        <f>IFERROR(VLOOKUP($A19,'Runde 5'!$U:$V,2,FALSE),"")</f>
        <v/>
      </c>
      <c r="G19" s="2" t="str">
        <f>IFERROR(VLOOKUP($A19,'Runde 6'!$U:$V,2,FALSE),"")</f>
        <v/>
      </c>
      <c r="H19" s="2" t="str">
        <f>IFERROR(VLOOKUP($A19,'Runde 7'!$U:$V,2,FALSE),"")</f>
        <v/>
      </c>
      <c r="I19" s="2">
        <f t="shared" si="4"/>
        <v>0</v>
      </c>
      <c r="J19" s="69">
        <f t="shared" si="5"/>
        <v>0</v>
      </c>
      <c r="K19" s="69"/>
    </row>
    <row r="20" spans="1:11" x14ac:dyDescent="0.3">
      <c r="A20" s="1" t="s">
        <v>43</v>
      </c>
      <c r="B20" s="2" t="str">
        <f>IFERROR(VLOOKUP(A20,'Runde 1'!U:V,2,FALSE),"")</f>
        <v/>
      </c>
      <c r="C20" s="2" t="str">
        <f>IFERROR(VLOOKUP($A20,'Runde 2'!$U:$V,2,FALSE),"")</f>
        <v/>
      </c>
      <c r="D20" s="2" t="str">
        <f>IFERROR(VLOOKUP($A20,'Runde 3'!$U:$V,2,FALSE),"")</f>
        <v/>
      </c>
      <c r="E20" s="2" t="str">
        <f>IFERROR(VLOOKUP($A20,'Runde 4'!$U:$V,2,FALSE),"")</f>
        <v/>
      </c>
      <c r="F20" s="2" t="str">
        <f>IFERROR(VLOOKUP($A20,'Runde 5'!$U:$V,2,FALSE),"")</f>
        <v/>
      </c>
      <c r="G20" s="2" t="str">
        <f>IFERROR(VLOOKUP($A20,'Runde 6'!$U:$V,2,FALSE),"")</f>
        <v/>
      </c>
      <c r="H20" s="2" t="str">
        <f>IFERROR(VLOOKUP($A20,'Runde 7'!$U:$V,2,FALSE),"")</f>
        <v/>
      </c>
      <c r="I20" s="2">
        <f t="shared" si="4"/>
        <v>0</v>
      </c>
      <c r="J20" s="69">
        <f t="shared" si="5"/>
        <v>0</v>
      </c>
      <c r="K20" s="69"/>
    </row>
    <row r="21" spans="1:11" x14ac:dyDescent="0.3">
      <c r="A21" s="1" t="s">
        <v>43</v>
      </c>
      <c r="B21" s="2" t="str">
        <f>IFERROR(VLOOKUP(A21,'Runde 1'!U:V,2,FALSE),"")</f>
        <v/>
      </c>
      <c r="C21" s="2" t="str">
        <f>IFERROR(VLOOKUP($A21,'Runde 2'!$U:$V,2,FALSE),"")</f>
        <v/>
      </c>
      <c r="D21" s="2" t="str">
        <f>IFERROR(VLOOKUP($A21,'Runde 3'!$U:$V,2,FALSE),"")</f>
        <v/>
      </c>
      <c r="E21" s="2" t="str">
        <f>IFERROR(VLOOKUP($A21,'Runde 4'!$U:$V,2,FALSE),"")</f>
        <v/>
      </c>
      <c r="F21" s="2" t="str">
        <f>IFERROR(VLOOKUP($A21,'Runde 5'!$U:$V,2,FALSE),"")</f>
        <v/>
      </c>
      <c r="G21" s="2" t="str">
        <f>IFERROR(VLOOKUP($A21,'Runde 6'!$U:$V,2,FALSE),"")</f>
        <v/>
      </c>
      <c r="H21" s="2" t="str">
        <f>IFERROR(VLOOKUP($A21,'Runde 7'!$U:$V,2,FALSE),"")</f>
        <v/>
      </c>
      <c r="I21" s="2">
        <f t="shared" si="4"/>
        <v>0</v>
      </c>
      <c r="J21" s="69">
        <f t="shared" si="5"/>
        <v>0</v>
      </c>
      <c r="K21" s="69"/>
    </row>
    <row r="22" spans="1:11" x14ac:dyDescent="0.3">
      <c r="A22" s="1" t="s">
        <v>43</v>
      </c>
      <c r="B22" s="2" t="str">
        <f>IFERROR(VLOOKUP(A22,'Runde 1'!U:V,2,FALSE),"")</f>
        <v/>
      </c>
      <c r="C22" s="2" t="str">
        <f>IFERROR(VLOOKUP($A22,'Runde 2'!$U:$V,2,FALSE),"")</f>
        <v/>
      </c>
      <c r="D22" s="2" t="str">
        <f>IFERROR(VLOOKUP($A22,'Runde 3'!$U:$V,2,FALSE),"")</f>
        <v/>
      </c>
      <c r="E22" s="2" t="str">
        <f>IFERROR(VLOOKUP($A22,'Runde 4'!$U:$V,2,FALSE),"")</f>
        <v/>
      </c>
      <c r="F22" s="2" t="str">
        <f>IFERROR(VLOOKUP($A22,'Runde 5'!$U:$V,2,FALSE),"")</f>
        <v/>
      </c>
      <c r="G22" s="2" t="str">
        <f>IFERROR(VLOOKUP($A22,'Runde 6'!$U:$V,2,FALSE),"")</f>
        <v/>
      </c>
      <c r="H22" s="2" t="str">
        <f>IFERROR(VLOOKUP($A22,'Runde 7'!$U:$V,2,FALSE),"")</f>
        <v/>
      </c>
      <c r="I22" s="2">
        <f t="shared" si="4"/>
        <v>0</v>
      </c>
      <c r="J22" s="69">
        <f t="shared" si="5"/>
        <v>0</v>
      </c>
      <c r="K22" s="69"/>
    </row>
    <row r="23" spans="1:11" s="4" customFormat="1" ht="18" x14ac:dyDescent="0.35">
      <c r="A23" s="5" t="s">
        <v>64</v>
      </c>
      <c r="B23" s="2">
        <f>IFERROR(VLOOKUP(A23,'Runde 1'!U:V,2,FALSE),"")</f>
        <v>1114</v>
      </c>
      <c r="C23" s="2">
        <f>IFERROR(VLOOKUP($A23,'Runde 2'!$U:$V,2,FALSE),"")</f>
        <v>1091</v>
      </c>
      <c r="D23" s="2">
        <f>IFERROR(VLOOKUP($A23,'Runde 3'!$U:$V,2,FALSE),"")</f>
        <v>1104</v>
      </c>
      <c r="E23" s="2" t="str">
        <f>IFERROR(VLOOKUP($A23,'Runde 4'!$U:$V,2,FALSE),"")</f>
        <v/>
      </c>
      <c r="F23" s="2" t="str">
        <f>IFERROR(VLOOKUP($A23,'Runde 5'!$U:$V,2,FALSE),"")</f>
        <v/>
      </c>
      <c r="G23" s="2" t="str">
        <f>IFERROR(VLOOKUP($A23,'Runde 6'!$U:$V,2,FALSE),"")</f>
        <v/>
      </c>
      <c r="H23" s="2" t="str">
        <f>IFERROR(VLOOKUP($A23,'Runde 7'!$U:$V,2,FALSE),"")</f>
        <v/>
      </c>
      <c r="I23" s="2">
        <f t="shared" si="2"/>
        <v>3309</v>
      </c>
      <c r="J23" s="69">
        <f t="shared" si="3"/>
        <v>1103</v>
      </c>
      <c r="K23" s="69"/>
    </row>
    <row r="24" spans="1:11" x14ac:dyDescent="0.3">
      <c r="A24" s="1" t="s">
        <v>66</v>
      </c>
      <c r="B24" s="2">
        <f>IFERROR(VLOOKUP(A24,'Runde 1'!U:V,2,FALSE),"")</f>
        <v>377</v>
      </c>
      <c r="C24" s="2" t="str">
        <f>IFERROR(VLOOKUP($A24,'Runde 2'!$U:$V,2,FALSE),"")</f>
        <v/>
      </c>
      <c r="D24" s="2">
        <f>IFERROR(VLOOKUP($A24,'Runde 3'!$U:$V,2,FALSE),"")</f>
        <v>373</v>
      </c>
      <c r="E24" s="2" t="str">
        <f>IFERROR(VLOOKUP($A24,'Runde 4'!$U:$V,2,FALSE),"")</f>
        <v/>
      </c>
      <c r="F24" s="2" t="str">
        <f>IFERROR(VLOOKUP($A24,'Runde 5'!$U:$V,2,FALSE),"")</f>
        <v/>
      </c>
      <c r="G24" s="2" t="str">
        <f>IFERROR(VLOOKUP($A24,'Runde 6'!$U:$V,2,FALSE),"")</f>
        <v/>
      </c>
      <c r="H24" s="2" t="str">
        <f>IFERROR(VLOOKUP($A24,'Runde 7'!$U:$V,2,FALSE),"")</f>
        <v/>
      </c>
      <c r="I24" s="2">
        <f t="shared" ref="I24:I32" si="6">SUM(B24:H24)</f>
        <v>750</v>
      </c>
      <c r="J24" s="69">
        <f t="shared" ref="J24:J32" si="7">IFERROR(AVERAGE(B24:H24),0)</f>
        <v>375</v>
      </c>
      <c r="K24" s="69"/>
    </row>
    <row r="25" spans="1:11" x14ac:dyDescent="0.3">
      <c r="A25" s="1" t="s">
        <v>72</v>
      </c>
      <c r="B25" s="2">
        <f>IFERROR(VLOOKUP(A25,'Runde 1'!U:V,2,FALSE),"")</f>
        <v>366</v>
      </c>
      <c r="C25" s="2">
        <f>IFERROR(VLOOKUP($A25,'Runde 2'!$U:$V,2,FALSE),"")</f>
        <v>370</v>
      </c>
      <c r="D25" s="2">
        <f>IFERROR(VLOOKUP($A25,'Runde 3'!$U:$V,2,FALSE),"")</f>
        <v>367</v>
      </c>
      <c r="E25" s="2" t="str">
        <f>IFERROR(VLOOKUP($A25,'Runde 4'!$U:$V,2,FALSE),"")</f>
        <v/>
      </c>
      <c r="F25" s="2" t="str">
        <f>IFERROR(VLOOKUP($A25,'Runde 5'!$U:$V,2,FALSE),"")</f>
        <v/>
      </c>
      <c r="G25" s="2" t="str">
        <f>IFERROR(VLOOKUP($A25,'Runde 6'!$U:$V,2,FALSE),"")</f>
        <v/>
      </c>
      <c r="H25" s="2" t="str">
        <f>IFERROR(VLOOKUP($A25,'Runde 7'!$U:$V,2,FALSE),"")</f>
        <v/>
      </c>
      <c r="I25" s="2">
        <f t="shared" si="6"/>
        <v>1103</v>
      </c>
      <c r="J25" s="69">
        <f t="shared" si="7"/>
        <v>367.66666666666669</v>
      </c>
      <c r="K25" s="69"/>
    </row>
    <row r="26" spans="1:11" x14ac:dyDescent="0.3">
      <c r="A26" s="1" t="s">
        <v>65</v>
      </c>
      <c r="B26" s="2">
        <f>IFERROR(VLOOKUP(A26,'Runde 1'!U:V,2,FALSE),"")</f>
        <v>371</v>
      </c>
      <c r="C26" s="2">
        <f>IFERROR(VLOOKUP($A26,'Runde 2'!$U:$V,2,FALSE),"")</f>
        <v>359</v>
      </c>
      <c r="D26" s="2">
        <f>IFERROR(VLOOKUP($A26,'Runde 3'!$U:$V,2,FALSE),"")</f>
        <v>364</v>
      </c>
      <c r="E26" s="2" t="str">
        <f>IFERROR(VLOOKUP($A26,'Runde 4'!$U:$V,2,FALSE),"")</f>
        <v/>
      </c>
      <c r="F26" s="2" t="str">
        <f>IFERROR(VLOOKUP($A26,'Runde 5'!$U:$V,2,FALSE),"")</f>
        <v/>
      </c>
      <c r="G26" s="2" t="str">
        <f>IFERROR(VLOOKUP($A26,'Runde 6'!$U:$V,2,FALSE),"")</f>
        <v/>
      </c>
      <c r="H26" s="2" t="str">
        <f>IFERROR(VLOOKUP($A26,'Runde 7'!$U:$V,2,FALSE),"")</f>
        <v/>
      </c>
      <c r="I26" s="2">
        <f t="shared" si="6"/>
        <v>1094</v>
      </c>
      <c r="J26" s="69">
        <f t="shared" si="7"/>
        <v>364.66666666666669</v>
      </c>
      <c r="K26" s="69"/>
    </row>
    <row r="27" spans="1:11" x14ac:dyDescent="0.3">
      <c r="A27" s="1" t="s">
        <v>95</v>
      </c>
      <c r="B27" s="2" t="str">
        <f>IFERROR(VLOOKUP(A27,'Runde 1'!U:V,2,FALSE),"")</f>
        <v/>
      </c>
      <c r="C27" s="2">
        <f>IFERROR(VLOOKUP($A27,'Runde 2'!$U:$V,2,FALSE),"")</f>
        <v>362</v>
      </c>
      <c r="D27" s="2" t="str">
        <f>IFERROR(VLOOKUP($A27,'Runde 3'!$U:$V,2,FALSE),"")</f>
        <v/>
      </c>
      <c r="E27" s="2" t="str">
        <f>IFERROR(VLOOKUP($A27,'Runde 4'!$U:$V,2,FALSE),"")</f>
        <v/>
      </c>
      <c r="F27" s="2" t="str">
        <f>IFERROR(VLOOKUP($A27,'Runde 5'!$U:$V,2,FALSE),"")</f>
        <v/>
      </c>
      <c r="G27" s="2" t="str">
        <f>IFERROR(VLOOKUP($A27,'Runde 6'!$U:$V,2,FALSE),"")</f>
        <v/>
      </c>
      <c r="H27" s="2" t="str">
        <f>IFERROR(VLOOKUP($A27,'Runde 7'!$U:$V,2,FALSE),"")</f>
        <v/>
      </c>
      <c r="I27" s="2">
        <f t="shared" si="6"/>
        <v>362</v>
      </c>
      <c r="J27" s="69">
        <f t="shared" si="7"/>
        <v>362</v>
      </c>
      <c r="K27" s="69"/>
    </row>
    <row r="28" spans="1:11" x14ac:dyDescent="0.3">
      <c r="A28" s="1" t="s">
        <v>71</v>
      </c>
      <c r="B28" s="2" t="str">
        <f>IFERROR(VLOOKUP(A28,'Runde 1'!U:V,2,FALSE),"")</f>
        <v/>
      </c>
      <c r="C28" s="2" t="str">
        <f>IFERROR(VLOOKUP($A28,'Runde 2'!$U:$V,2,FALSE),"")</f>
        <v/>
      </c>
      <c r="D28" s="2" t="str">
        <f>IFERROR(VLOOKUP($A28,'Runde 3'!$U:$V,2,FALSE),"")</f>
        <v/>
      </c>
      <c r="E28" s="2" t="str">
        <f>IFERROR(VLOOKUP($A28,'Runde 4'!$U:$V,2,FALSE),"")</f>
        <v/>
      </c>
      <c r="F28" s="2" t="str">
        <f>IFERROR(VLOOKUP($A28,'Runde 5'!$U:$V,2,FALSE),"")</f>
        <v/>
      </c>
      <c r="G28" s="2" t="str">
        <f>IFERROR(VLOOKUP($A28,'Runde 6'!$U:$V,2,FALSE),"")</f>
        <v/>
      </c>
      <c r="H28" s="2" t="str">
        <f>IFERROR(VLOOKUP($A28,'Runde 7'!$U:$V,2,FALSE),"")</f>
        <v/>
      </c>
      <c r="I28" s="2">
        <f t="shared" si="6"/>
        <v>0</v>
      </c>
      <c r="J28" s="69">
        <f t="shared" si="7"/>
        <v>0</v>
      </c>
      <c r="K28" s="69"/>
    </row>
    <row r="29" spans="1:11" x14ac:dyDescent="0.3">
      <c r="A29" s="1" t="s">
        <v>67</v>
      </c>
      <c r="B29" s="2" t="str">
        <f>IFERROR(VLOOKUP(A29,'Runde 1'!U:V,2,FALSE),"")</f>
        <v/>
      </c>
      <c r="C29" s="2" t="str">
        <f>IFERROR(VLOOKUP($A29,'Runde 2'!$U:$V,2,FALSE),"")</f>
        <v/>
      </c>
      <c r="D29" s="2" t="str">
        <f>IFERROR(VLOOKUP($A29,'Runde 3'!$U:$V,2,FALSE),"")</f>
        <v/>
      </c>
      <c r="E29" s="2" t="str">
        <f>IFERROR(VLOOKUP($A29,'Runde 4'!$U:$V,2,FALSE),"")</f>
        <v/>
      </c>
      <c r="F29" s="2" t="str">
        <f>IFERROR(VLOOKUP($A29,'Runde 5'!$U:$V,2,FALSE),"")</f>
        <v/>
      </c>
      <c r="G29" s="2" t="str">
        <f>IFERROR(VLOOKUP($A29,'Runde 6'!$U:$V,2,FALSE),"")</f>
        <v/>
      </c>
      <c r="H29" s="2" t="str">
        <f>IFERROR(VLOOKUP($A29,'Runde 7'!$U:$V,2,FALSE),"")</f>
        <v/>
      </c>
      <c r="I29" s="2">
        <f t="shared" si="6"/>
        <v>0</v>
      </c>
      <c r="J29" s="69">
        <f t="shared" si="7"/>
        <v>0</v>
      </c>
      <c r="K29" s="69"/>
    </row>
    <row r="30" spans="1:11" x14ac:dyDescent="0.3">
      <c r="A30" s="1" t="s">
        <v>43</v>
      </c>
      <c r="B30" s="2" t="str">
        <f>IFERROR(VLOOKUP(A30,'Runde 1'!U:V,2,FALSE),"")</f>
        <v/>
      </c>
      <c r="C30" s="2" t="str">
        <f>IFERROR(VLOOKUP($A30,'Runde 2'!$U:$V,2,FALSE),"")</f>
        <v/>
      </c>
      <c r="D30" s="2" t="str">
        <f>IFERROR(VLOOKUP($A30,'Runde 3'!$U:$V,2,FALSE),"")</f>
        <v/>
      </c>
      <c r="E30" s="2" t="str">
        <f>IFERROR(VLOOKUP($A30,'Runde 4'!$U:$V,2,FALSE),"")</f>
        <v/>
      </c>
      <c r="F30" s="2" t="str">
        <f>IFERROR(VLOOKUP($A30,'Runde 5'!$U:$V,2,FALSE),"")</f>
        <v/>
      </c>
      <c r="G30" s="2" t="str">
        <f>IFERROR(VLOOKUP($A30,'Runde 6'!$U:$V,2,FALSE),"")</f>
        <v/>
      </c>
      <c r="H30" s="2" t="str">
        <f>IFERROR(VLOOKUP($A30,'Runde 7'!$U:$V,2,FALSE),"")</f>
        <v/>
      </c>
      <c r="I30" s="2">
        <f t="shared" si="6"/>
        <v>0</v>
      </c>
      <c r="J30" s="69">
        <f t="shared" si="7"/>
        <v>0</v>
      </c>
      <c r="K30" s="69"/>
    </row>
    <row r="31" spans="1:11" x14ac:dyDescent="0.3">
      <c r="A31" s="1" t="s">
        <v>43</v>
      </c>
      <c r="B31" s="2" t="str">
        <f>IFERROR(VLOOKUP(A31,'Runde 1'!U:V,2,FALSE),"")</f>
        <v/>
      </c>
      <c r="C31" s="2" t="str">
        <f>IFERROR(VLOOKUP($A31,'Runde 2'!$U:$V,2,FALSE),"")</f>
        <v/>
      </c>
      <c r="D31" s="2" t="str">
        <f>IFERROR(VLOOKUP($A31,'Runde 3'!$U:$V,2,FALSE),"")</f>
        <v/>
      </c>
      <c r="E31" s="2" t="str">
        <f>IFERROR(VLOOKUP($A31,'Runde 4'!$U:$V,2,FALSE),"")</f>
        <v/>
      </c>
      <c r="F31" s="2" t="str">
        <f>IFERROR(VLOOKUP($A31,'Runde 5'!$U:$V,2,FALSE),"")</f>
        <v/>
      </c>
      <c r="G31" s="2" t="str">
        <f>IFERROR(VLOOKUP($A31,'Runde 6'!$U:$V,2,FALSE),"")</f>
        <v/>
      </c>
      <c r="H31" s="2" t="str">
        <f>IFERROR(VLOOKUP($A31,'Runde 7'!$U:$V,2,FALSE),"")</f>
        <v/>
      </c>
      <c r="I31" s="2">
        <f t="shared" si="6"/>
        <v>0</v>
      </c>
      <c r="J31" s="69">
        <f t="shared" si="7"/>
        <v>0</v>
      </c>
      <c r="K31" s="69"/>
    </row>
    <row r="32" spans="1:11" x14ac:dyDescent="0.3">
      <c r="A32" s="1" t="s">
        <v>43</v>
      </c>
      <c r="B32" s="2" t="str">
        <f>IFERROR(VLOOKUP(A32,'Runde 1'!U:V,2,FALSE),"")</f>
        <v/>
      </c>
      <c r="C32" s="2" t="str">
        <f>IFERROR(VLOOKUP($A32,'Runde 2'!$U:$V,2,FALSE),"")</f>
        <v/>
      </c>
      <c r="D32" s="2" t="str">
        <f>IFERROR(VLOOKUP($A32,'Runde 3'!$U:$V,2,FALSE),"")</f>
        <v/>
      </c>
      <c r="E32" s="2" t="str">
        <f>IFERROR(VLOOKUP($A32,'Runde 4'!$U:$V,2,FALSE),"")</f>
        <v/>
      </c>
      <c r="F32" s="2" t="str">
        <f>IFERROR(VLOOKUP($A32,'Runde 5'!$U:$V,2,FALSE),"")</f>
        <v/>
      </c>
      <c r="G32" s="2" t="str">
        <f>IFERROR(VLOOKUP($A32,'Runde 6'!$U:$V,2,FALSE),"")</f>
        <v/>
      </c>
      <c r="H32" s="2" t="str">
        <f>IFERROR(VLOOKUP($A32,'Runde 7'!$U:$V,2,FALSE),"")</f>
        <v/>
      </c>
      <c r="I32" s="2">
        <f t="shared" si="6"/>
        <v>0</v>
      </c>
      <c r="J32" s="69">
        <f t="shared" si="7"/>
        <v>0</v>
      </c>
      <c r="K32" s="69"/>
    </row>
    <row r="33" spans="1:11" s="4" customFormat="1" ht="18" x14ac:dyDescent="0.35">
      <c r="A33" s="5" t="s">
        <v>78</v>
      </c>
      <c r="B33" s="2">
        <f>IFERROR(VLOOKUP(A33,'Runde 1'!U:V,2,FALSE),"")</f>
        <v>1127</v>
      </c>
      <c r="C33" s="2">
        <f>IFERROR(VLOOKUP($A33,'Runde 2'!$U:$V,2,FALSE),"")</f>
        <v>1164</v>
      </c>
      <c r="D33" s="2">
        <f>IFERROR(VLOOKUP($A33,'Runde 3'!$U:$V,2,FALSE),"")</f>
        <v>1162</v>
      </c>
      <c r="E33" s="2" t="str">
        <f>IFERROR(VLOOKUP($A33,'Runde 4'!$U:$V,2,FALSE),"")</f>
        <v/>
      </c>
      <c r="F33" s="2" t="str">
        <f>IFERROR(VLOOKUP($A33,'Runde 5'!$U:$V,2,FALSE),"")</f>
        <v/>
      </c>
      <c r="G33" s="2" t="str">
        <f>IFERROR(VLOOKUP($A33,'Runde 6'!$U:$V,2,FALSE),"")</f>
        <v/>
      </c>
      <c r="H33" s="2" t="str">
        <f>IFERROR(VLOOKUP($A33,'Runde 7'!$U:$V,2,FALSE),"")</f>
        <v/>
      </c>
      <c r="I33" s="2">
        <f t="shared" si="2"/>
        <v>3453</v>
      </c>
      <c r="J33" s="69">
        <f t="shared" si="3"/>
        <v>1151</v>
      </c>
      <c r="K33" s="69"/>
    </row>
    <row r="34" spans="1:11" x14ac:dyDescent="0.3">
      <c r="A34" s="1" t="s">
        <v>100</v>
      </c>
      <c r="B34" s="2" t="str">
        <f>IFERROR(VLOOKUP(A34,'Runde 1'!U:V,2,FALSE),"")</f>
        <v/>
      </c>
      <c r="C34" s="2">
        <f>IFERROR(VLOOKUP($A34,'Runde 2'!$U:$V,2,FALSE),"")</f>
        <v>388</v>
      </c>
      <c r="D34" s="2" t="str">
        <f>IFERROR(VLOOKUP($A34,'Runde 3'!$U:$V,2,FALSE),"")</f>
        <v/>
      </c>
      <c r="E34" s="2" t="str">
        <f>IFERROR(VLOOKUP($A34,'Runde 4'!$U:$V,2,FALSE),"")</f>
        <v/>
      </c>
      <c r="F34" s="2" t="str">
        <f>IFERROR(VLOOKUP($A34,'Runde 5'!$U:$V,2,FALSE),"")</f>
        <v/>
      </c>
      <c r="G34" s="2" t="str">
        <f>IFERROR(VLOOKUP($A34,'Runde 6'!$U:$V,2,FALSE),"")</f>
        <v/>
      </c>
      <c r="H34" s="2" t="str">
        <f>IFERROR(VLOOKUP($A34,'Runde 7'!$U:$V,2,FALSE),"")</f>
        <v/>
      </c>
      <c r="I34" s="2">
        <f t="shared" ref="I34:I42" si="8">SUM(B34:H34)</f>
        <v>388</v>
      </c>
      <c r="J34" s="69">
        <f t="shared" ref="J34:J42" si="9">IFERROR(AVERAGE(B34:H34),0)</f>
        <v>388</v>
      </c>
      <c r="K34" s="69"/>
    </row>
    <row r="35" spans="1:11" x14ac:dyDescent="0.3">
      <c r="A35" s="1" t="s">
        <v>99</v>
      </c>
      <c r="B35" s="2" t="str">
        <f>IFERROR(VLOOKUP(A35,'Runde 1'!U:V,2,FALSE),"")</f>
        <v/>
      </c>
      <c r="C35" s="2">
        <f>IFERROR(VLOOKUP($A35,'Runde 2'!$U:$V,2,FALSE),"")</f>
        <v>387</v>
      </c>
      <c r="D35" s="2">
        <f>IFERROR(VLOOKUP($A35,'Runde 3'!$U:$V,2,FALSE),"")</f>
        <v>388</v>
      </c>
      <c r="E35" s="2" t="str">
        <f>IFERROR(VLOOKUP($A35,'Runde 4'!$U:$V,2,FALSE),"")</f>
        <v/>
      </c>
      <c r="F35" s="2" t="str">
        <f>IFERROR(VLOOKUP($A35,'Runde 5'!$U:$V,2,FALSE),"")</f>
        <v/>
      </c>
      <c r="G35" s="2" t="str">
        <f>IFERROR(VLOOKUP($A35,'Runde 6'!$U:$V,2,FALSE),"")</f>
        <v/>
      </c>
      <c r="H35" s="2" t="str">
        <f>IFERROR(VLOOKUP($A35,'Runde 7'!$U:$V,2,FALSE),"")</f>
        <v/>
      </c>
      <c r="I35" s="2">
        <f t="shared" si="8"/>
        <v>775</v>
      </c>
      <c r="J35" s="69">
        <f t="shared" si="9"/>
        <v>387.5</v>
      </c>
      <c r="K35" s="69"/>
    </row>
    <row r="36" spans="1:11" x14ac:dyDescent="0.3">
      <c r="A36" s="1" t="s">
        <v>80</v>
      </c>
      <c r="B36" s="2">
        <f>IFERROR(VLOOKUP(A36,'Runde 1'!U:V,2,FALSE),"")</f>
        <v>379</v>
      </c>
      <c r="C36" s="2">
        <f>IFERROR(VLOOKUP($A36,'Runde 2'!$U:$V,2,FALSE),"")</f>
        <v>389</v>
      </c>
      <c r="D36" s="2">
        <f>IFERROR(VLOOKUP($A36,'Runde 3'!$U:$V,2,FALSE),"")</f>
        <v>385</v>
      </c>
      <c r="E36" s="2" t="str">
        <f>IFERROR(VLOOKUP($A36,'Runde 4'!$U:$V,2,FALSE),"")</f>
        <v/>
      </c>
      <c r="F36" s="2" t="str">
        <f>IFERROR(VLOOKUP($A36,'Runde 5'!$U:$V,2,FALSE),"")</f>
        <v/>
      </c>
      <c r="G36" s="2" t="str">
        <f>IFERROR(VLOOKUP($A36,'Runde 6'!$U:$V,2,FALSE),"")</f>
        <v/>
      </c>
      <c r="H36" s="2" t="str">
        <f>IFERROR(VLOOKUP($A36,'Runde 7'!$U:$V,2,FALSE),"")</f>
        <v/>
      </c>
      <c r="I36" s="2">
        <f t="shared" si="8"/>
        <v>1153</v>
      </c>
      <c r="J36" s="69">
        <f t="shared" si="9"/>
        <v>384.33333333333331</v>
      </c>
      <c r="K36" s="69"/>
    </row>
    <row r="37" spans="1:11" x14ac:dyDescent="0.3">
      <c r="A37" s="1" t="s">
        <v>79</v>
      </c>
      <c r="B37" s="2">
        <f>IFERROR(VLOOKUP(A37,'Runde 1'!U:V,2,FALSE),"")</f>
        <v>377</v>
      </c>
      <c r="C37" s="2" t="str">
        <f>IFERROR(VLOOKUP($A37,'Runde 2'!$U:$V,2,FALSE),"")</f>
        <v/>
      </c>
      <c r="D37" s="2" t="str">
        <f>IFERROR(VLOOKUP($A37,'Runde 3'!$U:$V,2,FALSE),"")</f>
        <v/>
      </c>
      <c r="E37" s="2" t="str">
        <f>IFERROR(VLOOKUP($A37,'Runde 4'!$U:$V,2,FALSE),"")</f>
        <v/>
      </c>
      <c r="F37" s="2" t="str">
        <f>IFERROR(VLOOKUP($A37,'Runde 5'!$U:$V,2,FALSE),"")</f>
        <v/>
      </c>
      <c r="G37" s="2" t="str">
        <f>IFERROR(VLOOKUP($A37,'Runde 6'!$U:$V,2,FALSE),"")</f>
        <v/>
      </c>
      <c r="H37" s="2" t="str">
        <f>IFERROR(VLOOKUP($A37,'Runde 7'!$U:$V,2,FALSE),"")</f>
        <v/>
      </c>
      <c r="I37" s="2">
        <f t="shared" si="8"/>
        <v>377</v>
      </c>
      <c r="J37" s="69">
        <f t="shared" si="9"/>
        <v>377</v>
      </c>
      <c r="K37" s="69"/>
    </row>
    <row r="38" spans="1:11" x14ac:dyDescent="0.3">
      <c r="A38" s="1" t="s">
        <v>81</v>
      </c>
      <c r="B38" s="2">
        <f>IFERROR(VLOOKUP(A38,'Runde 1'!U:V,2,FALSE),"")</f>
        <v>371</v>
      </c>
      <c r="C38" s="2" t="str">
        <f>IFERROR(VLOOKUP($A38,'Runde 2'!$U:$V,2,FALSE),"")</f>
        <v/>
      </c>
      <c r="D38" s="2" t="str">
        <f>IFERROR(VLOOKUP($A38,'Runde 3'!$U:$V,2,FALSE),"")</f>
        <v/>
      </c>
      <c r="E38" s="2" t="str">
        <f>IFERROR(VLOOKUP($A38,'Runde 4'!$U:$V,2,FALSE),"")</f>
        <v/>
      </c>
      <c r="F38" s="2" t="str">
        <f>IFERROR(VLOOKUP($A38,'Runde 5'!$U:$V,2,FALSE),"")</f>
        <v/>
      </c>
      <c r="G38" s="2" t="str">
        <f>IFERROR(VLOOKUP($A38,'Runde 6'!$U:$V,2,FALSE),"")</f>
        <v/>
      </c>
      <c r="H38" s="2" t="str">
        <f>IFERROR(VLOOKUP($A38,'Runde 7'!$U:$V,2,FALSE),"")</f>
        <v/>
      </c>
      <c r="I38" s="2">
        <f t="shared" si="8"/>
        <v>371</v>
      </c>
      <c r="J38" s="69">
        <f t="shared" si="9"/>
        <v>371</v>
      </c>
      <c r="K38" s="69"/>
    </row>
    <row r="39" spans="1:11" x14ac:dyDescent="0.3">
      <c r="A39" s="1" t="s">
        <v>104</v>
      </c>
      <c r="B39" s="2" t="str">
        <f>IFERROR(VLOOKUP(A39,'Runde 1'!U:V,2,FALSE),"")</f>
        <v/>
      </c>
      <c r="C39" s="2" t="str">
        <f>IFERROR(VLOOKUP($A39,'Runde 2'!$U:$V,2,FALSE),"")</f>
        <v/>
      </c>
      <c r="D39" s="2">
        <f>IFERROR(VLOOKUP($A39,'Runde 3'!$U:$V,2,FALSE),"")</f>
        <v>389</v>
      </c>
      <c r="E39" s="2" t="str">
        <f>IFERROR(VLOOKUP($A39,'Runde 4'!$U:$V,2,FALSE),"")</f>
        <v/>
      </c>
      <c r="F39" s="2" t="str">
        <f>IFERROR(VLOOKUP($A39,'Runde 5'!$U:$V,2,FALSE),"")</f>
        <v/>
      </c>
      <c r="G39" s="2" t="str">
        <f>IFERROR(VLOOKUP($A39,'Runde 6'!$U:$V,2,FALSE),"")</f>
        <v/>
      </c>
      <c r="H39" s="2" t="str">
        <f>IFERROR(VLOOKUP($A39,'Runde 7'!$U:$V,2,FALSE),"")</f>
        <v/>
      </c>
      <c r="I39" s="2">
        <f t="shared" si="8"/>
        <v>389</v>
      </c>
      <c r="J39" s="69">
        <f t="shared" si="9"/>
        <v>389</v>
      </c>
      <c r="K39" s="69"/>
    </row>
    <row r="40" spans="1:11" x14ac:dyDescent="0.3">
      <c r="A40" s="1" t="s">
        <v>43</v>
      </c>
      <c r="B40" s="2" t="str">
        <f>IFERROR(VLOOKUP(A40,'Runde 1'!U:V,2,FALSE),"")</f>
        <v/>
      </c>
      <c r="C40" s="2" t="str">
        <f>IFERROR(VLOOKUP($A40,'Runde 2'!$U:$V,2,FALSE),"")</f>
        <v/>
      </c>
      <c r="D40" s="2" t="str">
        <f>IFERROR(VLOOKUP($A40,'Runde 3'!$U:$V,2,FALSE),"")</f>
        <v/>
      </c>
      <c r="E40" s="2" t="str">
        <f>IFERROR(VLOOKUP($A40,'Runde 4'!$U:$V,2,FALSE),"")</f>
        <v/>
      </c>
      <c r="F40" s="2" t="str">
        <f>IFERROR(VLOOKUP($A40,'Runde 5'!$U:$V,2,FALSE),"")</f>
        <v/>
      </c>
      <c r="G40" s="2" t="str">
        <f>IFERROR(VLOOKUP($A40,'Runde 6'!$U:$V,2,FALSE),"")</f>
        <v/>
      </c>
      <c r="H40" s="2" t="str">
        <f>IFERROR(VLOOKUP($A40,'Runde 7'!$U:$V,2,FALSE),"")</f>
        <v/>
      </c>
      <c r="I40" s="2">
        <f t="shared" si="8"/>
        <v>0</v>
      </c>
      <c r="J40" s="69">
        <f t="shared" si="9"/>
        <v>0</v>
      </c>
      <c r="K40" s="69"/>
    </row>
    <row r="41" spans="1:11" x14ac:dyDescent="0.3">
      <c r="A41" s="1" t="s">
        <v>43</v>
      </c>
      <c r="B41" s="2" t="str">
        <f>IFERROR(VLOOKUP(A41,'Runde 1'!U:V,2,FALSE),"")</f>
        <v/>
      </c>
      <c r="C41" s="2" t="str">
        <f>IFERROR(VLOOKUP($A41,'Runde 2'!$U:$V,2,FALSE),"")</f>
        <v/>
      </c>
      <c r="D41" s="2" t="str">
        <f>IFERROR(VLOOKUP($A41,'Runde 3'!$U:$V,2,FALSE),"")</f>
        <v/>
      </c>
      <c r="E41" s="2" t="str">
        <f>IFERROR(VLOOKUP($A41,'Runde 4'!$U:$V,2,FALSE),"")</f>
        <v/>
      </c>
      <c r="F41" s="2" t="str">
        <f>IFERROR(VLOOKUP($A41,'Runde 5'!$U:$V,2,FALSE),"")</f>
        <v/>
      </c>
      <c r="G41" s="2" t="str">
        <f>IFERROR(VLOOKUP($A41,'Runde 6'!$U:$V,2,FALSE),"")</f>
        <v/>
      </c>
      <c r="H41" s="2" t="str">
        <f>IFERROR(VLOOKUP($A41,'Runde 7'!$U:$V,2,FALSE),"")</f>
        <v/>
      </c>
      <c r="I41" s="2">
        <f t="shared" si="8"/>
        <v>0</v>
      </c>
      <c r="J41" s="69">
        <f t="shared" si="9"/>
        <v>0</v>
      </c>
      <c r="K41" s="69"/>
    </row>
    <row r="42" spans="1:11" x14ac:dyDescent="0.3">
      <c r="A42" s="1" t="s">
        <v>43</v>
      </c>
      <c r="B42" s="2" t="str">
        <f>IFERROR(VLOOKUP(A42,'Runde 1'!U:V,2,FALSE),"")</f>
        <v/>
      </c>
      <c r="C42" s="2" t="str">
        <f>IFERROR(VLOOKUP($A42,'Runde 2'!$U:$V,2,FALSE),"")</f>
        <v/>
      </c>
      <c r="D42" s="2" t="str">
        <f>IFERROR(VLOOKUP($A42,'Runde 3'!$U:$V,2,FALSE),"")</f>
        <v/>
      </c>
      <c r="E42" s="2" t="str">
        <f>IFERROR(VLOOKUP($A42,'Runde 4'!$U:$V,2,FALSE),"")</f>
        <v/>
      </c>
      <c r="F42" s="2" t="str">
        <f>IFERROR(VLOOKUP($A42,'Runde 5'!$U:$V,2,FALSE),"")</f>
        <v/>
      </c>
      <c r="G42" s="2" t="str">
        <f>IFERROR(VLOOKUP($A42,'Runde 6'!$U:$V,2,FALSE),"")</f>
        <v/>
      </c>
      <c r="H42" s="2" t="str">
        <f>IFERROR(VLOOKUP($A42,'Runde 7'!$U:$V,2,FALSE),"")</f>
        <v/>
      </c>
      <c r="I42" s="2">
        <f t="shared" si="8"/>
        <v>0</v>
      </c>
      <c r="J42" s="69">
        <f t="shared" si="9"/>
        <v>0</v>
      </c>
      <c r="K42" s="69"/>
    </row>
    <row r="43" spans="1:11" s="4" customFormat="1" ht="18" x14ac:dyDescent="0.35">
      <c r="A43" s="5" t="s">
        <v>77</v>
      </c>
      <c r="B43" s="2">
        <f>IFERROR(VLOOKUP(A43,'Runde 1'!U:V,2,FALSE),"")</f>
        <v>1162</v>
      </c>
      <c r="C43" s="2">
        <f>IFERROR(VLOOKUP($A43,'Runde 2'!$U:$V,2,FALSE),"")</f>
        <v>1156</v>
      </c>
      <c r="D43" s="2">
        <f>IFERROR(VLOOKUP($A43,'Runde 3'!$U:$V,2,FALSE),"")</f>
        <v>1173</v>
      </c>
      <c r="E43" s="2" t="str">
        <f>IFERROR(VLOOKUP($A43,'Runde 4'!$U:$V,2,FALSE),"")</f>
        <v/>
      </c>
      <c r="F43" s="2" t="str">
        <f>IFERROR(VLOOKUP($A43,'Runde 5'!$U:$V,2,FALSE),"")</f>
        <v/>
      </c>
      <c r="G43" s="2" t="str">
        <f>IFERROR(VLOOKUP($A43,'Runde 6'!$U:$V,2,FALSE),"")</f>
        <v/>
      </c>
      <c r="H43" s="2" t="str">
        <f>IFERROR(VLOOKUP($A43,'Runde 7'!$U:$V,2,FALSE),"")</f>
        <v/>
      </c>
      <c r="I43" s="2">
        <f t="shared" si="2"/>
        <v>3491</v>
      </c>
      <c r="J43" s="69">
        <f t="shared" si="3"/>
        <v>1163.6666666666667</v>
      </c>
      <c r="K43" s="69"/>
    </row>
    <row r="44" spans="1:11" x14ac:dyDescent="0.3">
      <c r="A44" s="1" t="s">
        <v>70</v>
      </c>
      <c r="B44" s="2">
        <f>IFERROR(VLOOKUP(A44,'Runde 1'!U:V,2,FALSE),"")</f>
        <v>393</v>
      </c>
      <c r="C44" s="2" t="str">
        <f>IFERROR(VLOOKUP($A44,'Runde 2'!$U:$V,2,FALSE),"")</f>
        <v/>
      </c>
      <c r="D44" s="2">
        <f>IFERROR(VLOOKUP($A44,'Runde 3'!$U:$V,2,FALSE),"")</f>
        <v>394</v>
      </c>
      <c r="E44" s="2" t="str">
        <f>IFERROR(VLOOKUP($A44,'Runde 4'!$U:$V,2,FALSE),"")</f>
        <v/>
      </c>
      <c r="F44" s="2" t="str">
        <f>IFERROR(VLOOKUP($A44,'Runde 5'!$U:$V,2,FALSE),"")</f>
        <v/>
      </c>
      <c r="G44" s="2" t="str">
        <f>IFERROR(VLOOKUP($A44,'Runde 6'!$U:$V,2,FALSE),"")</f>
        <v/>
      </c>
      <c r="H44" s="2" t="str">
        <f>IFERROR(VLOOKUP($A44,'Runde 7'!$U:$V,2,FALSE),"")</f>
        <v/>
      </c>
      <c r="I44" s="2">
        <f t="shared" ref="I44:I51" si="10">SUM(B44:H44)</f>
        <v>787</v>
      </c>
      <c r="J44" s="69">
        <f t="shared" ref="J44:J51" si="11">IFERROR(AVERAGE(B44:H44),0)</f>
        <v>393.5</v>
      </c>
      <c r="K44" s="69"/>
    </row>
    <row r="45" spans="1:11" x14ac:dyDescent="0.3">
      <c r="A45" s="1" t="s">
        <v>16</v>
      </c>
      <c r="B45" s="2">
        <f>IFERROR(VLOOKUP(A45,'Runde 1'!U:V,2,FALSE),"")</f>
        <v>386</v>
      </c>
      <c r="C45" s="2">
        <f>IFERROR(VLOOKUP($A45,'Runde 2'!$U:$V,2,FALSE),"")</f>
        <v>392</v>
      </c>
      <c r="D45" s="2">
        <f>IFERROR(VLOOKUP($A45,'Runde 3'!$U:$V,2,FALSE),"")</f>
        <v>395</v>
      </c>
      <c r="E45" s="2" t="str">
        <f>IFERROR(VLOOKUP($A45,'Runde 4'!$U:$V,2,FALSE),"")</f>
        <v/>
      </c>
      <c r="F45" s="2" t="str">
        <f>IFERROR(VLOOKUP($A45,'Runde 5'!$U:$V,2,FALSE),"")</f>
        <v/>
      </c>
      <c r="G45" s="2" t="str">
        <f>IFERROR(VLOOKUP($A45,'Runde 6'!$U:$V,2,FALSE),"")</f>
        <v/>
      </c>
      <c r="H45" s="2" t="str">
        <f>IFERROR(VLOOKUP($A45,'Runde 7'!$U:$V,2,FALSE),"")</f>
        <v/>
      </c>
      <c r="I45" s="2">
        <f t="shared" si="10"/>
        <v>1173</v>
      </c>
      <c r="J45" s="69">
        <f t="shared" si="11"/>
        <v>391</v>
      </c>
      <c r="K45" s="69"/>
    </row>
    <row r="46" spans="1:11" x14ac:dyDescent="0.3">
      <c r="A46" s="1" t="s">
        <v>15</v>
      </c>
      <c r="B46" s="2">
        <f>IFERROR(VLOOKUP(A46,'Runde 1'!U:V,2,FALSE),"")</f>
        <v>383</v>
      </c>
      <c r="C46" s="2">
        <f>IFERROR(VLOOKUP($A46,'Runde 2'!$U:$V,2,FALSE),"")</f>
        <v>391</v>
      </c>
      <c r="D46" s="2">
        <f>IFERROR(VLOOKUP($A46,'Runde 3'!$U:$V,2,FALSE),"")</f>
        <v>384</v>
      </c>
      <c r="E46" s="2" t="str">
        <f>IFERROR(VLOOKUP($A46,'Runde 4'!$U:$V,2,FALSE),"")</f>
        <v/>
      </c>
      <c r="F46" s="2" t="str">
        <f>IFERROR(VLOOKUP($A46,'Runde 5'!$U:$V,2,FALSE),"")</f>
        <v/>
      </c>
      <c r="G46" s="2" t="str">
        <f>IFERROR(VLOOKUP($A46,'Runde 6'!$U:$V,2,FALSE),"")</f>
        <v/>
      </c>
      <c r="H46" s="2" t="str">
        <f>IFERROR(VLOOKUP($A46,'Runde 7'!$U:$V,2,FALSE),"")</f>
        <v/>
      </c>
      <c r="I46" s="2">
        <f t="shared" si="10"/>
        <v>1158</v>
      </c>
      <c r="J46" s="69">
        <f t="shared" si="11"/>
        <v>386</v>
      </c>
      <c r="K46" s="69"/>
    </row>
    <row r="47" spans="1:11" x14ac:dyDescent="0.3">
      <c r="A47" s="1" t="s">
        <v>69</v>
      </c>
      <c r="B47" s="2" t="str">
        <f>IFERROR(VLOOKUP(A47,'Runde 1'!U:V,2,FALSE),"")</f>
        <v/>
      </c>
      <c r="C47" s="2">
        <f>IFERROR(VLOOKUP($A47,'Runde 2'!$U:$V,2,FALSE),"")</f>
        <v>373</v>
      </c>
      <c r="D47" s="2" t="str">
        <f>IFERROR(VLOOKUP($A47,'Runde 3'!$U:$V,2,FALSE),"")</f>
        <v/>
      </c>
      <c r="E47" s="2" t="str">
        <f>IFERROR(VLOOKUP($A47,'Runde 4'!$U:$V,2,FALSE),"")</f>
        <v/>
      </c>
      <c r="F47" s="2" t="str">
        <f>IFERROR(VLOOKUP($A47,'Runde 5'!$U:$V,2,FALSE),"")</f>
        <v/>
      </c>
      <c r="G47" s="2" t="str">
        <f>IFERROR(VLOOKUP($A47,'Runde 6'!$U:$V,2,FALSE),"")</f>
        <v/>
      </c>
      <c r="H47" s="2" t="str">
        <f>IFERROR(VLOOKUP($A47,'Runde 7'!$U:$V,2,FALSE),"")</f>
        <v/>
      </c>
      <c r="I47" s="2">
        <f t="shared" si="10"/>
        <v>373</v>
      </c>
      <c r="J47" s="69">
        <f t="shared" si="11"/>
        <v>373</v>
      </c>
      <c r="K47" s="69"/>
    </row>
    <row r="48" spans="1:11" x14ac:dyDescent="0.3">
      <c r="A48" s="1" t="s">
        <v>43</v>
      </c>
      <c r="B48" s="2" t="str">
        <f>IFERROR(VLOOKUP(A48,'Runde 1'!U:V,2,FALSE),"")</f>
        <v/>
      </c>
      <c r="C48" s="2" t="str">
        <f>IFERROR(VLOOKUP($A48,'Runde 2'!$U:$V,2,FALSE),"")</f>
        <v/>
      </c>
      <c r="D48" s="2" t="str">
        <f>IFERROR(VLOOKUP($A48,'Runde 3'!$U:$V,2,FALSE),"")</f>
        <v/>
      </c>
      <c r="E48" s="2" t="str">
        <f>IFERROR(VLOOKUP($A48,'Runde 4'!$U:$V,2,FALSE),"")</f>
        <v/>
      </c>
      <c r="F48" s="2" t="str">
        <f>IFERROR(VLOOKUP($A48,'Runde 5'!$U:$V,2,FALSE),"")</f>
        <v/>
      </c>
      <c r="G48" s="2" t="str">
        <f>IFERROR(VLOOKUP($A48,'Runde 6'!$U:$V,2,FALSE),"")</f>
        <v/>
      </c>
      <c r="H48" s="2" t="str">
        <f>IFERROR(VLOOKUP($A48,'Runde 7'!$U:$V,2,FALSE),"")</f>
        <v/>
      </c>
      <c r="I48" s="2">
        <f t="shared" si="10"/>
        <v>0</v>
      </c>
      <c r="J48" s="69">
        <f t="shared" si="11"/>
        <v>0</v>
      </c>
      <c r="K48" s="69"/>
    </row>
    <row r="49" spans="1:11" x14ac:dyDescent="0.3">
      <c r="A49" s="1" t="s">
        <v>43</v>
      </c>
      <c r="B49" s="2" t="str">
        <f>IFERROR(VLOOKUP(A49,'Runde 1'!U:V,2,FALSE),"")</f>
        <v/>
      </c>
      <c r="C49" s="2" t="str">
        <f>IFERROR(VLOOKUP($A49,'Runde 2'!$U:$V,2,FALSE),"")</f>
        <v/>
      </c>
      <c r="D49" s="2" t="str">
        <f>IFERROR(VLOOKUP($A49,'Runde 3'!$U:$V,2,FALSE),"")</f>
        <v/>
      </c>
      <c r="E49" s="2" t="str">
        <f>IFERROR(VLOOKUP($A49,'Runde 4'!$U:$V,2,FALSE),"")</f>
        <v/>
      </c>
      <c r="F49" s="2" t="str">
        <f>IFERROR(VLOOKUP($A49,'Runde 5'!$U:$V,2,FALSE),"")</f>
        <v/>
      </c>
      <c r="G49" s="2" t="str">
        <f>IFERROR(VLOOKUP($A49,'Runde 6'!$U:$V,2,FALSE),"")</f>
        <v/>
      </c>
      <c r="H49" s="2" t="str">
        <f>IFERROR(VLOOKUP($A49,'Runde 7'!$U:$V,2,FALSE),"")</f>
        <v/>
      </c>
      <c r="I49" s="2">
        <f t="shared" si="10"/>
        <v>0</v>
      </c>
      <c r="J49" s="69">
        <f t="shared" si="11"/>
        <v>0</v>
      </c>
      <c r="K49" s="69"/>
    </row>
    <row r="50" spans="1:11" x14ac:dyDescent="0.3">
      <c r="A50" s="1" t="s">
        <v>43</v>
      </c>
      <c r="B50" s="2" t="str">
        <f>IFERROR(VLOOKUP(A50,'Runde 1'!U:V,2,FALSE),"")</f>
        <v/>
      </c>
      <c r="C50" s="2" t="str">
        <f>IFERROR(VLOOKUP($A50,'Runde 2'!$U:$V,2,FALSE),"")</f>
        <v/>
      </c>
      <c r="D50" s="2" t="str">
        <f>IFERROR(VLOOKUP($A50,'Runde 3'!$U:$V,2,FALSE),"")</f>
        <v/>
      </c>
      <c r="E50" s="2" t="str">
        <f>IFERROR(VLOOKUP($A50,'Runde 4'!$U:$V,2,FALSE),"")</f>
        <v/>
      </c>
      <c r="F50" s="2" t="str">
        <f>IFERROR(VLOOKUP($A50,'Runde 5'!$U:$V,2,FALSE),"")</f>
        <v/>
      </c>
      <c r="G50" s="2" t="str">
        <f>IFERROR(VLOOKUP($A50,'Runde 6'!$U:$V,2,FALSE),"")</f>
        <v/>
      </c>
      <c r="H50" s="2" t="str">
        <f>IFERROR(VLOOKUP($A50,'Runde 7'!$U:$V,2,FALSE),"")</f>
        <v/>
      </c>
      <c r="I50" s="2">
        <f t="shared" si="10"/>
        <v>0</v>
      </c>
      <c r="J50" s="69">
        <f t="shared" si="11"/>
        <v>0</v>
      </c>
      <c r="K50" s="69"/>
    </row>
    <row r="51" spans="1:11" x14ac:dyDescent="0.3">
      <c r="A51" s="1" t="s">
        <v>43</v>
      </c>
      <c r="B51" s="2" t="str">
        <f>IFERROR(VLOOKUP(A51,'Runde 1'!U:V,2,FALSE),"")</f>
        <v/>
      </c>
      <c r="C51" s="2" t="str">
        <f>IFERROR(VLOOKUP($A51,'Runde 2'!$U:$V,2,FALSE),"")</f>
        <v/>
      </c>
      <c r="D51" s="2" t="str">
        <f>IFERROR(VLOOKUP($A51,'Runde 3'!$U:$V,2,FALSE),"")</f>
        <v/>
      </c>
      <c r="E51" s="2" t="str">
        <f>IFERROR(VLOOKUP($A51,'Runde 4'!$U:$V,2,FALSE),"")</f>
        <v/>
      </c>
      <c r="F51" s="2" t="str">
        <f>IFERROR(VLOOKUP($A51,'Runde 5'!$U:$V,2,FALSE),"")</f>
        <v/>
      </c>
      <c r="G51" s="2" t="str">
        <f>IFERROR(VLOOKUP($A51,'Runde 6'!$U:$V,2,FALSE),"")</f>
        <v/>
      </c>
      <c r="H51" s="2" t="str">
        <f>IFERROR(VLOOKUP($A51,'Runde 7'!$U:$V,2,FALSE),"")</f>
        <v/>
      </c>
      <c r="I51" s="2">
        <f t="shared" si="10"/>
        <v>0</v>
      </c>
      <c r="J51" s="69">
        <f t="shared" si="11"/>
        <v>0</v>
      </c>
      <c r="K51" s="69"/>
    </row>
    <row r="52" spans="1:11" s="4" customFormat="1" ht="18" x14ac:dyDescent="0.35">
      <c r="A52" s="5" t="s">
        <v>44</v>
      </c>
      <c r="B52" s="2">
        <f>IFERROR(VLOOKUP(A52,'Runde 1'!U:V,2,FALSE),"")</f>
        <v>1137</v>
      </c>
      <c r="C52" s="2">
        <f>IFERROR(VLOOKUP($A52,'Runde 2'!$U:$V,2,FALSE),"")</f>
        <v>1153</v>
      </c>
      <c r="D52" s="2">
        <f>IFERROR(VLOOKUP($A52,'Runde 3'!$U:$V,2,FALSE),"")</f>
        <v>1136</v>
      </c>
      <c r="E52" s="2" t="str">
        <f>IFERROR(VLOOKUP($A52,'Runde 4'!$U:$V,2,FALSE),"")</f>
        <v/>
      </c>
      <c r="F52" s="2" t="str">
        <f>IFERROR(VLOOKUP($A52,'Runde 5'!$U:$V,2,FALSE),"")</f>
        <v/>
      </c>
      <c r="G52" s="2" t="str">
        <f>IFERROR(VLOOKUP($A52,'Runde 6'!$U:$V,2,FALSE),"")</f>
        <v/>
      </c>
      <c r="H52" s="2" t="str">
        <f>IFERROR(VLOOKUP($A52,'Runde 7'!$U:$V,2,FALSE),"")</f>
        <v/>
      </c>
      <c r="I52" s="2">
        <f t="shared" si="2"/>
        <v>3426</v>
      </c>
      <c r="J52" s="69">
        <f t="shared" si="3"/>
        <v>1142</v>
      </c>
      <c r="K52" s="69"/>
    </row>
    <row r="53" spans="1:11" x14ac:dyDescent="0.3">
      <c r="A53" s="1" t="s">
        <v>17</v>
      </c>
      <c r="B53" s="2">
        <f>IFERROR(VLOOKUP(A53,'Runde 1'!U:V,2,FALSE),"")</f>
        <v>386</v>
      </c>
      <c r="C53" s="2">
        <f>IFERROR(VLOOKUP($A53,'Runde 2'!$U:$V,2,FALSE),"")</f>
        <v>392</v>
      </c>
      <c r="D53" s="2">
        <f>IFERROR(VLOOKUP($A53,'Runde 3'!$U:$V,2,FALSE),"")</f>
        <v>384</v>
      </c>
      <c r="E53" s="2" t="str">
        <f>IFERROR(VLOOKUP($A53,'Runde 4'!$U:$V,2,FALSE),"")</f>
        <v/>
      </c>
      <c r="F53" s="2" t="str">
        <f>IFERROR(VLOOKUP($A53,'Runde 5'!$U:$V,2,FALSE),"")</f>
        <v/>
      </c>
      <c r="G53" s="2" t="str">
        <f>IFERROR(VLOOKUP($A53,'Runde 6'!$U:$V,2,FALSE),"")</f>
        <v/>
      </c>
      <c r="H53" s="2" t="str">
        <f>IFERROR(VLOOKUP($A53,'Runde 7'!$U:$V,2,FALSE),"")</f>
        <v/>
      </c>
      <c r="I53" s="2">
        <f t="shared" ref="I53:I60" si="12">SUM(B53:H53)</f>
        <v>1162</v>
      </c>
      <c r="J53" s="69">
        <f t="shared" ref="J53:J60" si="13">IFERROR(AVERAGE(B53:H53),0)</f>
        <v>387.33333333333331</v>
      </c>
      <c r="K53" s="69"/>
    </row>
    <row r="54" spans="1:11" x14ac:dyDescent="0.3">
      <c r="A54" s="1" t="s">
        <v>47</v>
      </c>
      <c r="B54" s="2">
        <f>IFERROR(VLOOKUP(A54,'Runde 1'!U:V,2,FALSE),"")</f>
        <v>380</v>
      </c>
      <c r="C54" s="2">
        <f>IFERROR(VLOOKUP($A54,'Runde 2'!$U:$V,2,FALSE),"")</f>
        <v>381</v>
      </c>
      <c r="D54" s="2">
        <f>IFERROR(VLOOKUP($A54,'Runde 3'!$U:$V,2,FALSE),"")</f>
        <v>380</v>
      </c>
      <c r="E54" s="2" t="str">
        <f>IFERROR(VLOOKUP($A54,'Runde 4'!$U:$V,2,FALSE),"")</f>
        <v/>
      </c>
      <c r="F54" s="2" t="str">
        <f>IFERROR(VLOOKUP($A54,'Runde 5'!$U:$V,2,FALSE),"")</f>
        <v/>
      </c>
      <c r="G54" s="2" t="str">
        <f>IFERROR(VLOOKUP($A54,'Runde 6'!$U:$V,2,FALSE),"")</f>
        <v/>
      </c>
      <c r="H54" s="2" t="str">
        <f>IFERROR(VLOOKUP($A54,'Runde 7'!$U:$V,2,FALSE),"")</f>
        <v/>
      </c>
      <c r="I54" s="2">
        <f t="shared" si="12"/>
        <v>1141</v>
      </c>
      <c r="J54" s="69">
        <f t="shared" si="13"/>
        <v>380.33333333333331</v>
      </c>
      <c r="K54" s="69"/>
    </row>
    <row r="55" spans="1:11" x14ac:dyDescent="0.3">
      <c r="A55" s="1" t="s">
        <v>19</v>
      </c>
      <c r="B55" s="2" t="str">
        <f>IFERROR(VLOOKUP(A55,'Runde 1'!U:V,2,FALSE),"")</f>
        <v/>
      </c>
      <c r="C55" s="2">
        <f>IFERROR(VLOOKUP($A55,'Runde 2'!$U:$V,2,FALSE),"")</f>
        <v>380</v>
      </c>
      <c r="D55" s="2">
        <f>IFERROR(VLOOKUP($A55,'Runde 3'!$U:$V,2,FALSE),"")</f>
        <v>372</v>
      </c>
      <c r="E55" s="2" t="str">
        <f>IFERROR(VLOOKUP($A55,'Runde 4'!$U:$V,2,FALSE),"")</f>
        <v/>
      </c>
      <c r="F55" s="2" t="str">
        <f>IFERROR(VLOOKUP($A55,'Runde 5'!$U:$V,2,FALSE),"")</f>
        <v/>
      </c>
      <c r="G55" s="2" t="str">
        <f>IFERROR(VLOOKUP($A55,'Runde 6'!$U:$V,2,FALSE),"")</f>
        <v/>
      </c>
      <c r="H55" s="2" t="str">
        <f>IFERROR(VLOOKUP($A55,'Runde 7'!$U:$V,2,FALSE),"")</f>
        <v/>
      </c>
      <c r="I55" s="2">
        <f t="shared" si="12"/>
        <v>752</v>
      </c>
      <c r="J55" s="69">
        <f t="shared" si="13"/>
        <v>376</v>
      </c>
      <c r="K55" s="69"/>
    </row>
    <row r="56" spans="1:11" x14ac:dyDescent="0.3">
      <c r="A56" s="1" t="s">
        <v>76</v>
      </c>
      <c r="B56" s="2">
        <f>IFERROR(VLOOKUP(A56,'Runde 1'!U:V,2,FALSE),"")</f>
        <v>371</v>
      </c>
      <c r="C56" s="2" t="str">
        <f>IFERROR(VLOOKUP($A56,'Runde 2'!$U:$V,2,FALSE),"")</f>
        <v/>
      </c>
      <c r="D56" s="2" t="str">
        <f>IFERROR(VLOOKUP($A56,'Runde 3'!$U:$V,2,FALSE),"")</f>
        <v/>
      </c>
      <c r="E56" s="2" t="str">
        <f>IFERROR(VLOOKUP($A56,'Runde 4'!$U:$V,2,FALSE),"")</f>
        <v/>
      </c>
      <c r="F56" s="2" t="str">
        <f>IFERROR(VLOOKUP($A56,'Runde 5'!$U:$V,2,FALSE),"")</f>
        <v/>
      </c>
      <c r="G56" s="2" t="str">
        <f>IFERROR(VLOOKUP($A56,'Runde 6'!$U:$V,2,FALSE),"")</f>
        <v/>
      </c>
      <c r="H56" s="2" t="str">
        <f>IFERROR(VLOOKUP($A56,'Runde 7'!$U:$V,2,FALSE),"")</f>
        <v/>
      </c>
      <c r="I56" s="2">
        <f t="shared" si="12"/>
        <v>371</v>
      </c>
      <c r="J56" s="69">
        <f t="shared" si="13"/>
        <v>371</v>
      </c>
      <c r="K56" s="69"/>
    </row>
    <row r="57" spans="1:11" x14ac:dyDescent="0.3">
      <c r="A57" s="1" t="s">
        <v>18</v>
      </c>
      <c r="B57" s="2" t="str">
        <f>IFERROR(VLOOKUP(A57,'Runde 1'!U:V,2,FALSE),"")</f>
        <v/>
      </c>
      <c r="C57" s="2" t="str">
        <f>IFERROR(VLOOKUP($A57,'Runde 2'!$U:$V,2,FALSE),"")</f>
        <v/>
      </c>
      <c r="D57" s="2" t="str">
        <f>IFERROR(VLOOKUP($A57,'Runde 3'!$U:$V,2,FALSE),"")</f>
        <v/>
      </c>
      <c r="E57" s="2" t="str">
        <f>IFERROR(VLOOKUP($A57,'Runde 4'!$U:$V,2,FALSE),"")</f>
        <v/>
      </c>
      <c r="F57" s="2" t="str">
        <f>IFERROR(VLOOKUP($A57,'Runde 5'!$U:$V,2,FALSE),"")</f>
        <v/>
      </c>
      <c r="G57" s="2" t="str">
        <f>IFERROR(VLOOKUP($A57,'Runde 6'!$U:$V,2,FALSE),"")</f>
        <v/>
      </c>
      <c r="H57" s="2" t="str">
        <f>IFERROR(VLOOKUP($A57,'Runde 7'!$U:$V,2,FALSE),"")</f>
        <v/>
      </c>
      <c r="I57" s="2">
        <f t="shared" si="12"/>
        <v>0</v>
      </c>
      <c r="J57" s="69">
        <f t="shared" si="13"/>
        <v>0</v>
      </c>
      <c r="K57" s="69"/>
    </row>
    <row r="58" spans="1:11" x14ac:dyDescent="0.3">
      <c r="A58" s="1" t="s">
        <v>43</v>
      </c>
      <c r="B58" s="2" t="str">
        <f>IFERROR(VLOOKUP(A58,'Runde 1'!U:V,2,FALSE),"")</f>
        <v/>
      </c>
      <c r="C58" s="2" t="str">
        <f>IFERROR(VLOOKUP($A58,'Runde 2'!$U:$V,2,FALSE),"")</f>
        <v/>
      </c>
      <c r="D58" s="2" t="str">
        <f>IFERROR(VLOOKUP($A58,'Runde 3'!$U:$V,2,FALSE),"")</f>
        <v/>
      </c>
      <c r="E58" s="2" t="str">
        <f>IFERROR(VLOOKUP($A58,'Runde 4'!$U:$V,2,FALSE),"")</f>
        <v/>
      </c>
      <c r="F58" s="2" t="str">
        <f>IFERROR(VLOOKUP($A58,'Runde 5'!$U:$V,2,FALSE),"")</f>
        <v/>
      </c>
      <c r="G58" s="2" t="str">
        <f>IFERROR(VLOOKUP($A58,'Runde 6'!$U:$V,2,FALSE),"")</f>
        <v/>
      </c>
      <c r="H58" s="2" t="str">
        <f>IFERROR(VLOOKUP($A58,'Runde 7'!$U:$V,2,FALSE),"")</f>
        <v/>
      </c>
      <c r="I58" s="2">
        <f t="shared" si="12"/>
        <v>0</v>
      </c>
      <c r="J58" s="69">
        <f t="shared" si="13"/>
        <v>0</v>
      </c>
      <c r="K58" s="69"/>
    </row>
    <row r="59" spans="1:11" x14ac:dyDescent="0.3">
      <c r="A59" s="1" t="s">
        <v>43</v>
      </c>
      <c r="B59" s="2" t="str">
        <f>IFERROR(VLOOKUP(A59,'Runde 1'!U:V,2,FALSE),"")</f>
        <v/>
      </c>
      <c r="C59" s="2" t="str">
        <f>IFERROR(VLOOKUP($A59,'Runde 2'!$U:$V,2,FALSE),"")</f>
        <v/>
      </c>
      <c r="D59" s="2" t="str">
        <f>IFERROR(VLOOKUP($A59,'Runde 3'!$U:$V,2,FALSE),"")</f>
        <v/>
      </c>
      <c r="E59" s="2" t="str">
        <f>IFERROR(VLOOKUP($A59,'Runde 4'!$U:$V,2,FALSE),"")</f>
        <v/>
      </c>
      <c r="F59" s="2" t="str">
        <f>IFERROR(VLOOKUP($A59,'Runde 5'!$U:$V,2,FALSE),"")</f>
        <v/>
      </c>
      <c r="G59" s="2" t="str">
        <f>IFERROR(VLOOKUP($A59,'Runde 6'!$U:$V,2,FALSE),"")</f>
        <v/>
      </c>
      <c r="H59" s="2" t="str">
        <f>IFERROR(VLOOKUP($A59,'Runde 7'!$U:$V,2,FALSE),"")</f>
        <v/>
      </c>
      <c r="I59" s="2">
        <f t="shared" si="12"/>
        <v>0</v>
      </c>
      <c r="J59" s="69">
        <f t="shared" si="13"/>
        <v>0</v>
      </c>
      <c r="K59" s="69"/>
    </row>
    <row r="60" spans="1:11" x14ac:dyDescent="0.3">
      <c r="A60" s="1" t="s">
        <v>43</v>
      </c>
      <c r="B60" s="2" t="str">
        <f>IFERROR(VLOOKUP(A60,'Runde 1'!U:V,2,FALSE),"")</f>
        <v/>
      </c>
      <c r="C60" s="2" t="str">
        <f>IFERROR(VLOOKUP($A60,'Runde 2'!$U:$V,2,FALSE),"")</f>
        <v/>
      </c>
      <c r="D60" s="2" t="str">
        <f>IFERROR(VLOOKUP($A60,'Runde 3'!$U:$V,2,FALSE),"")</f>
        <v/>
      </c>
      <c r="E60" s="2" t="str">
        <f>IFERROR(VLOOKUP($A60,'Runde 4'!$U:$V,2,FALSE),"")</f>
        <v/>
      </c>
      <c r="F60" s="2" t="str">
        <f>IFERROR(VLOOKUP($A60,'Runde 5'!$U:$V,2,FALSE),"")</f>
        <v/>
      </c>
      <c r="G60" s="2" t="str">
        <f>IFERROR(VLOOKUP($A60,'Runde 6'!$U:$V,2,FALSE),"")</f>
        <v/>
      </c>
      <c r="H60" s="2" t="str">
        <f>IFERROR(VLOOKUP($A60,'Runde 7'!$U:$V,2,FALSE),"")</f>
        <v/>
      </c>
      <c r="I60" s="2">
        <f t="shared" si="12"/>
        <v>0</v>
      </c>
      <c r="J60" s="69">
        <f t="shared" si="13"/>
        <v>0</v>
      </c>
      <c r="K60" s="69"/>
    </row>
    <row r="61" spans="1:11" ht="18" x14ac:dyDescent="0.35">
      <c r="A61" s="5" t="s">
        <v>82</v>
      </c>
      <c r="B61" s="2">
        <f>IFERROR(VLOOKUP(A61,'Runde 1'!U:V,2,FALSE),"")</f>
        <v>1148</v>
      </c>
      <c r="C61" s="2">
        <f>IFERROR(VLOOKUP($A61,'Runde 2'!$U:$V,2,FALSE),"")</f>
        <v>1163</v>
      </c>
      <c r="D61" s="2">
        <f>IFERROR(VLOOKUP($A61,'Runde 3'!$U:$V,2,FALSE),"")</f>
        <v>1171</v>
      </c>
      <c r="E61" s="2" t="str">
        <f>IFERROR(VLOOKUP($A61,'Runde 4'!$U:$V,2,FALSE),"")</f>
        <v/>
      </c>
      <c r="F61" s="2" t="str">
        <f>IFERROR(VLOOKUP($A61,'Runde 5'!$U:$V,2,FALSE),"")</f>
        <v/>
      </c>
      <c r="G61" s="2" t="str">
        <f>IFERROR(VLOOKUP($A61,'Runde 6'!$U:$V,2,FALSE),"")</f>
        <v/>
      </c>
      <c r="H61" s="2" t="str">
        <f>IFERROR(VLOOKUP($A61,'Runde 7'!$U:$V,2,FALSE),"")</f>
        <v/>
      </c>
      <c r="I61" s="2">
        <f t="shared" si="2"/>
        <v>3482</v>
      </c>
      <c r="J61" s="69">
        <f t="shared" si="3"/>
        <v>1160.6666666666667</v>
      </c>
      <c r="K61" s="69"/>
    </row>
    <row r="62" spans="1:11" x14ac:dyDescent="0.3">
      <c r="A62" s="1" t="s">
        <v>12</v>
      </c>
      <c r="B62" s="2">
        <f>IFERROR(VLOOKUP(A62,'Runde 1'!U:V,2,FALSE),"")</f>
        <v>398</v>
      </c>
      <c r="C62" s="2">
        <f>IFERROR(VLOOKUP($A62,'Runde 2'!$U:$V,2,FALSE),"")</f>
        <v>397</v>
      </c>
      <c r="D62" s="2">
        <f>IFERROR(VLOOKUP($A62,'Runde 3'!$U:$V,2,FALSE),"")</f>
        <v>397</v>
      </c>
      <c r="E62" s="2" t="str">
        <f>IFERROR(VLOOKUP($A62,'Runde 4'!$U:$V,2,FALSE),"")</f>
        <v/>
      </c>
      <c r="F62" s="2" t="str">
        <f>IFERROR(VLOOKUP($A62,'Runde 5'!$U:$V,2,FALSE),"")</f>
        <v/>
      </c>
      <c r="G62" s="2" t="str">
        <f>IFERROR(VLOOKUP($A62,'Runde 6'!$U:$V,2,FALSE),"")</f>
        <v/>
      </c>
      <c r="H62" s="2" t="str">
        <f>IFERROR(VLOOKUP($A62,'Runde 7'!$U:$V,2,FALSE),"")</f>
        <v/>
      </c>
      <c r="I62" s="2">
        <f t="shared" ref="I62:I69" si="14">SUM(B62:H62)</f>
        <v>1192</v>
      </c>
      <c r="J62" s="69">
        <f t="shared" ref="J62:J69" si="15">IFERROR(AVERAGE(B62:H62),0)</f>
        <v>397.33333333333331</v>
      </c>
      <c r="K62" s="69"/>
    </row>
    <row r="63" spans="1:11" x14ac:dyDescent="0.3">
      <c r="A63" s="1" t="s">
        <v>83</v>
      </c>
      <c r="B63" s="2">
        <f>IFERROR(VLOOKUP(A63,'Runde 1'!U:V,2,FALSE),"")</f>
        <v>380</v>
      </c>
      <c r="C63" s="2">
        <f>IFERROR(VLOOKUP($A63,'Runde 2'!$U:$V,2,FALSE),"")</f>
        <v>386</v>
      </c>
      <c r="D63" s="2">
        <f>IFERROR(VLOOKUP($A63,'Runde 3'!$U:$V,2,FALSE),"")</f>
        <v>383</v>
      </c>
      <c r="E63" s="2" t="str">
        <f>IFERROR(VLOOKUP($A63,'Runde 4'!$U:$V,2,FALSE),"")</f>
        <v/>
      </c>
      <c r="F63" s="2" t="str">
        <f>IFERROR(VLOOKUP($A63,'Runde 5'!$U:$V,2,FALSE),"")</f>
        <v/>
      </c>
      <c r="G63" s="2" t="str">
        <f>IFERROR(VLOOKUP($A63,'Runde 6'!$U:$V,2,FALSE),"")</f>
        <v/>
      </c>
      <c r="H63" s="2" t="str">
        <f>IFERROR(VLOOKUP($A63,'Runde 7'!$U:$V,2,FALSE),"")</f>
        <v/>
      </c>
      <c r="I63" s="2">
        <f t="shared" si="14"/>
        <v>1149</v>
      </c>
      <c r="J63" s="69">
        <f t="shared" si="15"/>
        <v>383</v>
      </c>
      <c r="K63" s="69"/>
    </row>
    <row r="64" spans="1:11" x14ac:dyDescent="0.3">
      <c r="A64" s="1" t="s">
        <v>84</v>
      </c>
      <c r="B64" s="2">
        <f>IFERROR(VLOOKUP(A64,'Runde 1'!U:V,2,FALSE),"")</f>
        <v>370</v>
      </c>
      <c r="C64" s="2">
        <f>IFERROR(VLOOKUP($A64,'Runde 2'!$U:$V,2,FALSE),"")</f>
        <v>380</v>
      </c>
      <c r="D64" s="2">
        <f>IFERROR(VLOOKUP($A64,'Runde 3'!$U:$V,2,FALSE),"")</f>
        <v>391</v>
      </c>
      <c r="E64" s="2" t="str">
        <f>IFERROR(VLOOKUP($A64,'Runde 4'!$U:$V,2,FALSE),"")</f>
        <v/>
      </c>
      <c r="F64" s="2" t="str">
        <f>IFERROR(VLOOKUP($A64,'Runde 5'!$U:$V,2,FALSE),"")</f>
        <v/>
      </c>
      <c r="G64" s="2" t="str">
        <f>IFERROR(VLOOKUP($A64,'Runde 6'!$U:$V,2,FALSE),"")</f>
        <v/>
      </c>
      <c r="H64" s="2" t="str">
        <f>IFERROR(VLOOKUP($A64,'Runde 7'!$U:$V,2,FALSE),"")</f>
        <v/>
      </c>
      <c r="I64" s="2">
        <f t="shared" si="14"/>
        <v>1141</v>
      </c>
      <c r="J64" s="69">
        <f t="shared" si="15"/>
        <v>380.33333333333331</v>
      </c>
      <c r="K64" s="69"/>
    </row>
    <row r="65" spans="1:11" x14ac:dyDescent="0.3">
      <c r="A65" s="1" t="s">
        <v>43</v>
      </c>
      <c r="B65" s="2" t="str">
        <f>IFERROR(VLOOKUP(A65,'Runde 1'!U:V,2,FALSE),"")</f>
        <v/>
      </c>
      <c r="C65" s="2" t="str">
        <f>IFERROR(VLOOKUP($A65,'Runde 2'!$U:$V,2,FALSE),"")</f>
        <v/>
      </c>
      <c r="D65" s="2" t="str">
        <f>IFERROR(VLOOKUP($A65,'Runde 3'!$U:$V,2,FALSE),"")</f>
        <v/>
      </c>
      <c r="E65" s="2" t="str">
        <f>IFERROR(VLOOKUP($A65,'Runde 4'!$U:$V,2,FALSE),"")</f>
        <v/>
      </c>
      <c r="F65" s="2" t="str">
        <f>IFERROR(VLOOKUP($A65,'Runde 5'!$U:$V,2,FALSE),"")</f>
        <v/>
      </c>
      <c r="G65" s="2" t="str">
        <f>IFERROR(VLOOKUP($A65,'Runde 6'!$U:$V,2,FALSE),"")</f>
        <v/>
      </c>
      <c r="H65" s="2" t="str">
        <f>IFERROR(VLOOKUP($A65,'Runde 7'!$U:$V,2,FALSE),"")</f>
        <v/>
      </c>
      <c r="I65" s="2">
        <f t="shared" si="14"/>
        <v>0</v>
      </c>
      <c r="J65" s="69">
        <f t="shared" si="15"/>
        <v>0</v>
      </c>
      <c r="K65" s="69"/>
    </row>
    <row r="66" spans="1:11" x14ac:dyDescent="0.3">
      <c r="A66" s="1" t="s">
        <v>43</v>
      </c>
      <c r="B66" s="2" t="str">
        <f>IFERROR(VLOOKUP(A66,'Runde 1'!U:V,2,FALSE),"")</f>
        <v/>
      </c>
      <c r="C66" s="2" t="str">
        <f>IFERROR(VLOOKUP($A66,'Runde 2'!$U:$V,2,FALSE),"")</f>
        <v/>
      </c>
      <c r="D66" s="2" t="str">
        <f>IFERROR(VLOOKUP($A66,'Runde 3'!$U:$V,2,FALSE),"")</f>
        <v/>
      </c>
      <c r="E66" s="2" t="str">
        <f>IFERROR(VLOOKUP($A66,'Runde 4'!$U:$V,2,FALSE),"")</f>
        <v/>
      </c>
      <c r="F66" s="2" t="str">
        <f>IFERROR(VLOOKUP($A66,'Runde 5'!$U:$V,2,FALSE),"")</f>
        <v/>
      </c>
      <c r="G66" s="2" t="str">
        <f>IFERROR(VLOOKUP($A66,'Runde 6'!$U:$V,2,FALSE),"")</f>
        <v/>
      </c>
      <c r="H66" s="2" t="str">
        <f>IFERROR(VLOOKUP($A66,'Runde 7'!$U:$V,2,FALSE),"")</f>
        <v/>
      </c>
      <c r="I66" s="2">
        <f t="shared" si="14"/>
        <v>0</v>
      </c>
      <c r="J66" s="69">
        <f t="shared" si="15"/>
        <v>0</v>
      </c>
      <c r="K66" s="69"/>
    </row>
    <row r="67" spans="1:11" x14ac:dyDescent="0.3">
      <c r="A67" s="1" t="s">
        <v>43</v>
      </c>
      <c r="B67" s="2" t="str">
        <f>IFERROR(VLOOKUP(A67,'Runde 1'!U:V,2,FALSE),"")</f>
        <v/>
      </c>
      <c r="C67" s="2" t="str">
        <f>IFERROR(VLOOKUP($A67,'Runde 2'!$U:$V,2,FALSE),"")</f>
        <v/>
      </c>
      <c r="D67" s="2" t="str">
        <f>IFERROR(VLOOKUP($A67,'Runde 3'!$U:$V,2,FALSE),"")</f>
        <v/>
      </c>
      <c r="E67" s="2" t="str">
        <f>IFERROR(VLOOKUP($A67,'Runde 4'!$U:$V,2,FALSE),"")</f>
        <v/>
      </c>
      <c r="F67" s="2" t="str">
        <f>IFERROR(VLOOKUP($A67,'Runde 5'!$U:$V,2,FALSE),"")</f>
        <v/>
      </c>
      <c r="G67" s="2" t="str">
        <f>IFERROR(VLOOKUP($A67,'Runde 6'!$U:$V,2,FALSE),"")</f>
        <v/>
      </c>
      <c r="H67" s="2" t="str">
        <f>IFERROR(VLOOKUP($A67,'Runde 7'!$U:$V,2,FALSE),"")</f>
        <v/>
      </c>
      <c r="I67" s="2">
        <f t="shared" si="14"/>
        <v>0</v>
      </c>
      <c r="J67" s="69">
        <f t="shared" si="15"/>
        <v>0</v>
      </c>
      <c r="K67" s="69"/>
    </row>
    <row r="68" spans="1:11" x14ac:dyDescent="0.3">
      <c r="A68" s="1" t="s">
        <v>43</v>
      </c>
      <c r="B68" s="2" t="str">
        <f>IFERROR(VLOOKUP(A68,'Runde 1'!U:V,2,FALSE),"")</f>
        <v/>
      </c>
      <c r="C68" s="2" t="str">
        <f>IFERROR(VLOOKUP($A68,'Runde 2'!$U:$V,2,FALSE),"")</f>
        <v/>
      </c>
      <c r="D68" s="2" t="str">
        <f>IFERROR(VLOOKUP($A68,'Runde 3'!$U:$V,2,FALSE),"")</f>
        <v/>
      </c>
      <c r="E68" s="2" t="str">
        <f>IFERROR(VLOOKUP($A68,'Runde 4'!$U:$V,2,FALSE),"")</f>
        <v/>
      </c>
      <c r="F68" s="2" t="str">
        <f>IFERROR(VLOOKUP($A68,'Runde 5'!$U:$V,2,FALSE),"")</f>
        <v/>
      </c>
      <c r="G68" s="2" t="str">
        <f>IFERROR(VLOOKUP($A68,'Runde 6'!$U:$V,2,FALSE),"")</f>
        <v/>
      </c>
      <c r="H68" s="2" t="str">
        <f>IFERROR(VLOOKUP($A68,'Runde 7'!$U:$V,2,FALSE),"")</f>
        <v/>
      </c>
      <c r="I68" s="2">
        <f t="shared" si="14"/>
        <v>0</v>
      </c>
      <c r="J68" s="69">
        <f t="shared" si="15"/>
        <v>0</v>
      </c>
      <c r="K68" s="69"/>
    </row>
    <row r="69" spans="1:11" x14ac:dyDescent="0.3">
      <c r="A69" s="1" t="s">
        <v>43</v>
      </c>
      <c r="B69" s="2" t="str">
        <f>IFERROR(VLOOKUP(A69,'Runde 1'!U:V,2,FALSE),"")</f>
        <v/>
      </c>
      <c r="C69" s="2" t="str">
        <f>IFERROR(VLOOKUP($A69,'Runde 2'!$U:$V,2,FALSE),"")</f>
        <v/>
      </c>
      <c r="D69" s="2" t="str">
        <f>IFERROR(VLOOKUP($A69,'Runde 3'!$U:$V,2,FALSE),"")</f>
        <v/>
      </c>
      <c r="E69" s="2" t="str">
        <f>IFERROR(VLOOKUP($A69,'Runde 4'!$U:$V,2,FALSE),"")</f>
        <v/>
      </c>
      <c r="F69" s="2" t="str">
        <f>IFERROR(VLOOKUP($A69,'Runde 5'!$U:$V,2,FALSE),"")</f>
        <v/>
      </c>
      <c r="G69" s="2" t="str">
        <f>IFERROR(VLOOKUP($A69,'Runde 6'!$U:$V,2,FALSE),"")</f>
        <v/>
      </c>
      <c r="H69" s="2" t="str">
        <f>IFERROR(VLOOKUP($A69,'Runde 7'!$U:$V,2,FALSE),"")</f>
        <v/>
      </c>
      <c r="I69" s="2">
        <f t="shared" si="14"/>
        <v>0</v>
      </c>
      <c r="J69" s="69">
        <f t="shared" si="15"/>
        <v>0</v>
      </c>
      <c r="K69" s="69"/>
    </row>
    <row r="70" spans="1:11" ht="18" x14ac:dyDescent="0.35">
      <c r="A70" s="5" t="s">
        <v>85</v>
      </c>
      <c r="B70" s="2">
        <f>IFERROR(VLOOKUP(A70,'Runde 1'!U:V,2,FALSE),"")</f>
        <v>1072</v>
      </c>
      <c r="C70" s="2">
        <f>IFERROR(VLOOKUP($A70,'Runde 2'!$U:$V,2,FALSE),"")</f>
        <v>1073</v>
      </c>
      <c r="D70" s="2">
        <f>IFERROR(VLOOKUP($A70,'Runde 3'!$U:$V,2,FALSE),"")</f>
        <v>1149</v>
      </c>
      <c r="E70" s="2" t="str">
        <f>IFERROR(VLOOKUP($A70,'Runde 4'!$U:$V,2,FALSE),"")</f>
        <v/>
      </c>
      <c r="F70" s="2" t="str">
        <f>IFERROR(VLOOKUP($A70,'Runde 5'!$U:$V,2,FALSE),"")</f>
        <v/>
      </c>
      <c r="G70" s="2" t="str">
        <f>IFERROR(VLOOKUP($A70,'Runde 6'!$U:$V,2,FALSE),"")</f>
        <v/>
      </c>
      <c r="H70" s="2" t="str">
        <f>IFERROR(VLOOKUP($A70,'Runde 7'!$U:$V,2,FALSE),"")</f>
        <v/>
      </c>
      <c r="I70" s="2">
        <f t="shared" ref="I70" si="16">SUM(B70:H70)</f>
        <v>3294</v>
      </c>
      <c r="J70" s="69">
        <f t="shared" ref="J70" si="17">IFERROR(AVERAGE(B70:H70),0)</f>
        <v>1098</v>
      </c>
      <c r="K70" s="69"/>
    </row>
    <row r="71" spans="1:11" x14ac:dyDescent="0.3">
      <c r="A71" s="1" t="s">
        <v>88</v>
      </c>
      <c r="B71" s="2">
        <f>IFERROR(VLOOKUP(A71,'Runde 1'!U:V,2,FALSE),"")</f>
        <v>371</v>
      </c>
      <c r="C71" s="2" t="str">
        <f>IFERROR(VLOOKUP($A71,'Runde 2'!$U:$V,2,FALSE),"")</f>
        <v/>
      </c>
      <c r="D71" s="2" t="str">
        <f>IFERROR(VLOOKUP($A71,'Runde 3'!$U:$V,2,FALSE),"")</f>
        <v/>
      </c>
      <c r="E71" s="2" t="str">
        <f>IFERROR(VLOOKUP($A71,'Runde 4'!$U:$V,2,FALSE),"")</f>
        <v/>
      </c>
      <c r="F71" s="2" t="str">
        <f>IFERROR(VLOOKUP($A71,'Runde 5'!$U:$V,2,FALSE),"")</f>
        <v/>
      </c>
      <c r="G71" s="2" t="str">
        <f>IFERROR(VLOOKUP($A71,'Runde 6'!$U:$V,2,FALSE),"")</f>
        <v/>
      </c>
      <c r="H71" s="2" t="str">
        <f>IFERROR(VLOOKUP($A71,'Runde 7'!$U:$V,2,FALSE),"")</f>
        <v/>
      </c>
      <c r="I71" s="2">
        <f t="shared" ref="I71:I78" si="18">SUM(B71:H71)</f>
        <v>371</v>
      </c>
      <c r="J71" s="69">
        <f t="shared" ref="J71:J78" si="19">IFERROR(AVERAGE(B71:H71),0)</f>
        <v>371</v>
      </c>
      <c r="K71" s="69"/>
    </row>
    <row r="72" spans="1:11" x14ac:dyDescent="0.3">
      <c r="A72" s="1" t="s">
        <v>96</v>
      </c>
      <c r="B72" s="2" t="str">
        <f>IFERROR(VLOOKUP(A72,'Runde 1'!U:V,2,FALSE),"")</f>
        <v/>
      </c>
      <c r="C72" s="2">
        <f>IFERROR(VLOOKUP($A72,'Runde 2'!$U:$V,2,FALSE),"")</f>
        <v>364</v>
      </c>
      <c r="D72" s="2" t="str">
        <f>IFERROR(VLOOKUP($A72,'Runde 3'!$U:$V,2,FALSE),"")</f>
        <v/>
      </c>
      <c r="E72" s="2" t="str">
        <f>IFERROR(VLOOKUP($A72,'Runde 4'!$U:$V,2,FALSE),"")</f>
        <v/>
      </c>
      <c r="F72" s="2" t="str">
        <f>IFERROR(VLOOKUP($A72,'Runde 5'!$U:$V,2,FALSE),"")</f>
        <v/>
      </c>
      <c r="G72" s="2" t="str">
        <f>IFERROR(VLOOKUP($A72,'Runde 6'!$U:$V,2,FALSE),"")</f>
        <v/>
      </c>
      <c r="H72" s="2" t="str">
        <f>IFERROR(VLOOKUP($A72,'Runde 7'!$U:$V,2,FALSE),"")</f>
        <v/>
      </c>
      <c r="I72" s="2">
        <f t="shared" si="18"/>
        <v>364</v>
      </c>
      <c r="J72" s="69">
        <f t="shared" si="19"/>
        <v>364</v>
      </c>
      <c r="K72" s="69"/>
    </row>
    <row r="73" spans="1:11" x14ac:dyDescent="0.3">
      <c r="A73" s="1" t="s">
        <v>97</v>
      </c>
      <c r="B73" s="2" t="str">
        <f>IFERROR(VLOOKUP(A73,'Runde 1'!U:V,2,FALSE),"")</f>
        <v/>
      </c>
      <c r="C73" s="2">
        <f>IFERROR(VLOOKUP($A73,'Runde 2'!$U:$V,2,FALSE),"")</f>
        <v>360</v>
      </c>
      <c r="D73" s="2" t="str">
        <f>IFERROR(VLOOKUP($A73,'Runde 3'!$U:$V,2,FALSE),"")</f>
        <v/>
      </c>
      <c r="E73" s="2" t="str">
        <f>IFERROR(VLOOKUP($A73,'Runde 4'!$U:$V,2,FALSE),"")</f>
        <v/>
      </c>
      <c r="F73" s="2" t="str">
        <f>IFERROR(VLOOKUP($A73,'Runde 5'!$U:$V,2,FALSE),"")</f>
        <v/>
      </c>
      <c r="G73" s="2" t="str">
        <f>IFERROR(VLOOKUP($A73,'Runde 6'!$U:$V,2,FALSE),"")</f>
        <v/>
      </c>
      <c r="H73" s="2" t="str">
        <f>IFERROR(VLOOKUP($A73,'Runde 7'!$U:$V,2,FALSE),"")</f>
        <v/>
      </c>
      <c r="I73" s="2">
        <f t="shared" si="18"/>
        <v>360</v>
      </c>
      <c r="J73" s="69">
        <f t="shared" si="19"/>
        <v>360</v>
      </c>
      <c r="K73" s="69"/>
    </row>
    <row r="74" spans="1:11" x14ac:dyDescent="0.3">
      <c r="A74" s="1" t="s">
        <v>90</v>
      </c>
      <c r="B74" s="2">
        <f>IFERROR(VLOOKUP(A74,'Runde 1'!U:V,2,FALSE),"")</f>
        <v>352</v>
      </c>
      <c r="C74" s="2" t="str">
        <f>IFERROR(VLOOKUP($A74,'Runde 2'!$U:$V,2,FALSE),"")</f>
        <v/>
      </c>
      <c r="D74" s="2" t="str">
        <f>IFERROR(VLOOKUP($A74,'Runde 3'!$U:$V,2,FALSE),"")</f>
        <v/>
      </c>
      <c r="E74" s="2" t="str">
        <f>IFERROR(VLOOKUP($A74,'Runde 4'!$U:$V,2,FALSE),"")</f>
        <v/>
      </c>
      <c r="F74" s="2" t="str">
        <f>IFERROR(VLOOKUP($A74,'Runde 5'!$U:$V,2,FALSE),"")</f>
        <v/>
      </c>
      <c r="G74" s="2" t="str">
        <f>IFERROR(VLOOKUP($A74,'Runde 6'!$U:$V,2,FALSE),"")</f>
        <v/>
      </c>
      <c r="H74" s="2" t="str">
        <f>IFERROR(VLOOKUP($A74,'Runde 7'!$U:$V,2,FALSE),"")</f>
        <v/>
      </c>
      <c r="I74" s="2">
        <f t="shared" si="18"/>
        <v>352</v>
      </c>
      <c r="J74" s="69">
        <f t="shared" si="19"/>
        <v>352</v>
      </c>
      <c r="K74" s="69"/>
    </row>
    <row r="75" spans="1:11" x14ac:dyDescent="0.3">
      <c r="A75" s="1" t="s">
        <v>89</v>
      </c>
      <c r="B75" s="2">
        <f>IFERROR(VLOOKUP(A75,'Runde 1'!U:V,2,FALSE),"")</f>
        <v>349</v>
      </c>
      <c r="C75" s="2" t="str">
        <f>IFERROR(VLOOKUP($A75,'Runde 2'!$U:$V,2,FALSE),"")</f>
        <v/>
      </c>
      <c r="D75" s="2">
        <f>IFERROR(VLOOKUP($A75,'Runde 3'!$U:$V,2,FALSE),"")</f>
        <v>363</v>
      </c>
      <c r="E75" s="2" t="str">
        <f>IFERROR(VLOOKUP($A75,'Runde 4'!$U:$V,2,FALSE),"")</f>
        <v/>
      </c>
      <c r="F75" s="2" t="str">
        <f>IFERROR(VLOOKUP($A75,'Runde 5'!$U:$V,2,FALSE),"")</f>
        <v/>
      </c>
      <c r="G75" s="2" t="str">
        <f>IFERROR(VLOOKUP($A75,'Runde 6'!$U:$V,2,FALSE),"")</f>
        <v/>
      </c>
      <c r="H75" s="2" t="str">
        <f>IFERROR(VLOOKUP($A75,'Runde 7'!$U:$V,2,FALSE),"")</f>
        <v/>
      </c>
      <c r="I75" s="2">
        <f t="shared" si="18"/>
        <v>712</v>
      </c>
      <c r="J75" s="69">
        <f t="shared" si="19"/>
        <v>356</v>
      </c>
      <c r="K75" s="69"/>
    </row>
    <row r="76" spans="1:11" x14ac:dyDescent="0.3">
      <c r="A76" s="1" t="s">
        <v>98</v>
      </c>
      <c r="B76" s="2" t="str">
        <f>IFERROR(VLOOKUP(A76,'Runde 1'!U:V,2,FALSE),"")</f>
        <v/>
      </c>
      <c r="C76" s="2">
        <f>IFERROR(VLOOKUP($A76,'Runde 2'!$U:$V,2,FALSE),"")</f>
        <v>349</v>
      </c>
      <c r="D76" s="2" t="str">
        <f>IFERROR(VLOOKUP($A76,'Runde 3'!$U:$V,2,FALSE),"")</f>
        <v/>
      </c>
      <c r="E76" s="2" t="str">
        <f>IFERROR(VLOOKUP($A76,'Runde 4'!$U:$V,2,FALSE),"")</f>
        <v/>
      </c>
      <c r="F76" s="2" t="str">
        <f>IFERROR(VLOOKUP($A76,'Runde 5'!$U:$V,2,FALSE),"")</f>
        <v/>
      </c>
      <c r="G76" s="2" t="str">
        <f>IFERROR(VLOOKUP($A76,'Runde 6'!$U:$V,2,FALSE),"")</f>
        <v/>
      </c>
      <c r="H76" s="2" t="str">
        <f>IFERROR(VLOOKUP($A76,'Runde 7'!$U:$V,2,FALSE),"")</f>
        <v/>
      </c>
      <c r="I76" s="2">
        <f t="shared" si="18"/>
        <v>349</v>
      </c>
      <c r="J76" s="69">
        <f t="shared" si="19"/>
        <v>349</v>
      </c>
      <c r="K76" s="69"/>
    </row>
    <row r="77" spans="1:11" x14ac:dyDescent="0.3">
      <c r="A77" s="1" t="s">
        <v>102</v>
      </c>
      <c r="B77" s="2" t="str">
        <f>IFERROR(VLOOKUP(A77,'Runde 1'!U:V,2,FALSE),"")</f>
        <v/>
      </c>
      <c r="C77" s="2" t="str">
        <f>IFERROR(VLOOKUP($A77,'Runde 2'!$U:$V,2,FALSE),"")</f>
        <v/>
      </c>
      <c r="D77" s="2">
        <f>IFERROR(VLOOKUP($A77,'Runde 3'!$U:$V,2,FALSE),"")</f>
        <v>399</v>
      </c>
      <c r="E77" s="2" t="str">
        <f>IFERROR(VLOOKUP($A77,'Runde 4'!$U:$V,2,FALSE),"")</f>
        <v/>
      </c>
      <c r="F77" s="2" t="str">
        <f>IFERROR(VLOOKUP($A77,'Runde 5'!$U:$V,2,FALSE),"")</f>
        <v/>
      </c>
      <c r="G77" s="2" t="str">
        <f>IFERROR(VLOOKUP($A77,'Runde 6'!$U:$V,2,FALSE),"")</f>
        <v/>
      </c>
      <c r="H77" s="2" t="str">
        <f>IFERROR(VLOOKUP($A77,'Runde 7'!$U:$V,2,FALSE),"")</f>
        <v/>
      </c>
      <c r="I77" s="2">
        <f t="shared" si="18"/>
        <v>399</v>
      </c>
      <c r="J77" s="69">
        <f t="shared" si="19"/>
        <v>399</v>
      </c>
      <c r="K77" s="69"/>
    </row>
    <row r="78" spans="1:11" x14ac:dyDescent="0.3">
      <c r="A78" s="1" t="s">
        <v>103</v>
      </c>
      <c r="B78" s="2" t="str">
        <f>IFERROR(VLOOKUP(A78,'Runde 1'!U:V,2,FALSE),"")</f>
        <v/>
      </c>
      <c r="C78" s="2" t="str">
        <f>IFERROR(VLOOKUP($A78,'Runde 2'!$U:$V,2,FALSE),"")</f>
        <v/>
      </c>
      <c r="D78" s="2">
        <f>IFERROR(VLOOKUP($A78,'Runde 3'!$U:$V,2,FALSE),"")</f>
        <v>387</v>
      </c>
      <c r="E78" s="2" t="str">
        <f>IFERROR(VLOOKUP($A78,'Runde 4'!$U:$V,2,FALSE),"")</f>
        <v/>
      </c>
      <c r="F78" s="2" t="str">
        <f>IFERROR(VLOOKUP($A78,'Runde 5'!$U:$V,2,FALSE),"")</f>
        <v/>
      </c>
      <c r="G78" s="2" t="str">
        <f>IFERROR(VLOOKUP($A78,'Runde 6'!$U:$V,2,FALSE),"")</f>
        <v/>
      </c>
      <c r="H78" s="2" t="str">
        <f>IFERROR(VLOOKUP($A78,'Runde 7'!$U:$V,2,FALSE),"")</f>
        <v/>
      </c>
      <c r="I78" s="2">
        <f t="shared" si="18"/>
        <v>387</v>
      </c>
      <c r="J78" s="69">
        <f t="shared" si="19"/>
        <v>387</v>
      </c>
      <c r="K78" s="69"/>
    </row>
  </sheetData>
  <sortState xmlns:xlrd2="http://schemas.microsoft.com/office/spreadsheetml/2017/richdata2" ref="A71:J78">
    <sortCondition descending="1" ref="J71:J78"/>
  </sortState>
  <mergeCells count="1">
    <mergeCell ref="A1:J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ortieren_Schnittliste">
                <anchor moveWithCells="1" sizeWithCells="1">
                  <from>
                    <xdr:col>12</xdr:col>
                    <xdr:colOff>99060</xdr:colOff>
                    <xdr:row>2</xdr:row>
                    <xdr:rowOff>22860</xdr:rowOff>
                  </from>
                  <to>
                    <xdr:col>14</xdr:col>
                    <xdr:colOff>137160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X89"/>
  <sheetViews>
    <sheetView topLeftCell="A28" workbookViewId="0">
      <selection activeCell="A70" sqref="A70:Q89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>
        <v>45234</v>
      </c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 t="s">
        <v>44</v>
      </c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 t="s">
        <v>64</v>
      </c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 t="s">
        <v>17</v>
      </c>
      <c r="C11" s="51">
        <v>98</v>
      </c>
      <c r="D11" s="51">
        <v>96</v>
      </c>
      <c r="E11" s="51">
        <v>96</v>
      </c>
      <c r="F11" s="51">
        <v>96</v>
      </c>
      <c r="G11" s="52">
        <f>SUM(C11:F11)</f>
        <v>386</v>
      </c>
      <c r="H11" s="53">
        <f>SUM(C12:F12)</f>
        <v>8</v>
      </c>
      <c r="I11" s="54" t="s">
        <v>31</v>
      </c>
      <c r="J11" s="55">
        <f>SUM(L12:O12)</f>
        <v>0</v>
      </c>
      <c r="K11" s="52">
        <f>SUM(L11:O11)</f>
        <v>371</v>
      </c>
      <c r="L11" s="51">
        <v>91</v>
      </c>
      <c r="M11" s="51">
        <v>92</v>
      </c>
      <c r="N11" s="51">
        <v>94</v>
      </c>
      <c r="O11" s="51">
        <v>94</v>
      </c>
      <c r="P11" s="148" t="s">
        <v>65</v>
      </c>
      <c r="Q11" s="140">
        <v>2</v>
      </c>
    </row>
    <row r="12" spans="1:17" x14ac:dyDescent="0.3">
      <c r="A12" s="122"/>
      <c r="B12" s="124"/>
      <c r="C12" s="56">
        <f>IF(C11&lt;O11,0,IF(C11=O11,1,2))</f>
        <v>2</v>
      </c>
      <c r="D12" s="56">
        <f>IF(D11&lt;N11,0,IF(D11=N11,1,2))</f>
        <v>2</v>
      </c>
      <c r="E12" s="56">
        <f>IF(E11&lt;M11,0,IF(E11=M11,1,2))</f>
        <v>2</v>
      </c>
      <c r="F12" s="56">
        <f>IF(F11&lt;L11,0,IF(F11=L11,1,2))</f>
        <v>2</v>
      </c>
      <c r="G12" s="57"/>
      <c r="H12" s="58"/>
      <c r="I12" s="59"/>
      <c r="J12" s="60"/>
      <c r="K12" s="57"/>
      <c r="L12" s="56">
        <f>IF(L11&lt;F11,0,IF(L11=F11,1,2))</f>
        <v>0</v>
      </c>
      <c r="M12" s="56">
        <f>IF(M11&lt;E11,0,IF(M11=E11,1,2))</f>
        <v>0</v>
      </c>
      <c r="N12" s="56">
        <f>IF(N11&lt;D11,0,IF(N11=D11,1,2))</f>
        <v>0</v>
      </c>
      <c r="O12" s="56">
        <f>IF(O11&lt;C11,0,IF(O11=C11,1,2))</f>
        <v>0</v>
      </c>
      <c r="P12" s="149"/>
      <c r="Q12" s="122"/>
    </row>
    <row r="13" spans="1:17" x14ac:dyDescent="0.3">
      <c r="A13" s="121">
        <v>2</v>
      </c>
      <c r="B13" s="123" t="s">
        <v>47</v>
      </c>
      <c r="C13" s="61">
        <v>95</v>
      </c>
      <c r="D13" s="61">
        <v>96</v>
      </c>
      <c r="E13" s="61">
        <v>95</v>
      </c>
      <c r="F13" s="61">
        <v>94</v>
      </c>
      <c r="G13" s="62">
        <f t="shared" ref="G13:G15" si="0">SUM(C13:F13)</f>
        <v>380</v>
      </c>
      <c r="H13" s="63">
        <f>SUM(C14:F14)</f>
        <v>8</v>
      </c>
      <c r="I13" s="64" t="s">
        <v>31</v>
      </c>
      <c r="J13" s="65">
        <f>SUM(L14:O14)</f>
        <v>0</v>
      </c>
      <c r="K13" s="62">
        <f t="shared" ref="K13:K15" si="1">SUM(L13:O13)</f>
        <v>366</v>
      </c>
      <c r="L13" s="61">
        <v>90</v>
      </c>
      <c r="M13" s="61">
        <v>92</v>
      </c>
      <c r="N13" s="61">
        <v>92</v>
      </c>
      <c r="O13" s="61">
        <v>92</v>
      </c>
      <c r="P13" s="125" t="s">
        <v>72</v>
      </c>
      <c r="Q13" s="121">
        <v>4</v>
      </c>
    </row>
    <row r="14" spans="1:17" x14ac:dyDescent="0.3">
      <c r="A14" s="122"/>
      <c r="B14" s="124"/>
      <c r="C14" s="56">
        <f>IF(C13&lt;O13,0,IF(C13=O13,1,2))</f>
        <v>2</v>
      </c>
      <c r="D14" s="56">
        <f>IF(D13&lt;N13,0,IF(D13=N13,1,2))</f>
        <v>2</v>
      </c>
      <c r="E14" s="56">
        <f>IF(E13&lt;M13,0,IF(E13=M13,1,2))</f>
        <v>2</v>
      </c>
      <c r="F14" s="56">
        <f>IF(F13&lt;L13,0,IF(F13=L13,1,2))</f>
        <v>2</v>
      </c>
      <c r="G14" s="57"/>
      <c r="H14" s="58"/>
      <c r="I14" s="59"/>
      <c r="J14" s="60"/>
      <c r="K14" s="57"/>
      <c r="L14" s="56">
        <f>IF(L13&lt;F13,0,IF(L13=F13,1,2))</f>
        <v>0</v>
      </c>
      <c r="M14" s="56">
        <f>IF(M13&lt;E13,0,IF(M13=E13,1,2))</f>
        <v>0</v>
      </c>
      <c r="N14" s="56">
        <f>IF(N13&lt;D13,0,IF(N13=D13,1,2))</f>
        <v>0</v>
      </c>
      <c r="O14" s="56">
        <f>IF(O13&lt;C13,0,IF(O13=C13,1,2))</f>
        <v>0</v>
      </c>
      <c r="P14" s="126"/>
      <c r="Q14" s="122"/>
    </row>
    <row r="15" spans="1:17" x14ac:dyDescent="0.3">
      <c r="A15" s="121">
        <v>3</v>
      </c>
      <c r="B15" s="123" t="s">
        <v>76</v>
      </c>
      <c r="C15" s="61">
        <v>90</v>
      </c>
      <c r="D15" s="61">
        <v>94</v>
      </c>
      <c r="E15" s="61">
        <v>93</v>
      </c>
      <c r="F15" s="61">
        <v>94</v>
      </c>
      <c r="G15" s="62">
        <f t="shared" si="0"/>
        <v>371</v>
      </c>
      <c r="H15" s="63">
        <f>SUM(C16:F16)</f>
        <v>2</v>
      </c>
      <c r="I15" s="64" t="s">
        <v>31</v>
      </c>
      <c r="J15" s="65">
        <f>SUM(L16:O16)</f>
        <v>6</v>
      </c>
      <c r="K15" s="62">
        <f t="shared" si="1"/>
        <v>377</v>
      </c>
      <c r="L15" s="61">
        <v>97</v>
      </c>
      <c r="M15" s="61">
        <v>92</v>
      </c>
      <c r="N15" s="61">
        <v>96</v>
      </c>
      <c r="O15" s="61">
        <v>92</v>
      </c>
      <c r="P15" s="125" t="s">
        <v>66</v>
      </c>
      <c r="Q15" s="121">
        <v>6</v>
      </c>
    </row>
    <row r="16" spans="1:17" x14ac:dyDescent="0.3">
      <c r="A16" s="122"/>
      <c r="B16" s="124"/>
      <c r="C16" s="56">
        <f>IF(C15&lt;O15,0,IF(C15=O15,1,2))</f>
        <v>0</v>
      </c>
      <c r="D16" s="56">
        <f>IF(D15&lt;N15,0,IF(D15=N15,1,2))</f>
        <v>0</v>
      </c>
      <c r="E16" s="56">
        <f>IF(E15&lt;M15,0,IF(E15=M15,1,2))</f>
        <v>2</v>
      </c>
      <c r="F16" s="56">
        <f>IF(F15&lt;L15,0,IF(F15=L15,1,2))</f>
        <v>0</v>
      </c>
      <c r="G16" s="57"/>
      <c r="H16" s="58"/>
      <c r="I16" s="59"/>
      <c r="J16" s="60"/>
      <c r="K16" s="57"/>
      <c r="L16" s="56">
        <f>IF(L15&lt;F15,0,IF(L15=F15,1,2))</f>
        <v>2</v>
      </c>
      <c r="M16" s="56">
        <f>IF(M15&lt;E15,0,IF(M15=E15,1,2))</f>
        <v>0</v>
      </c>
      <c r="N16" s="56">
        <f>IF(N15&lt;D15,0,IF(N15=D15,1,2))</f>
        <v>2</v>
      </c>
      <c r="O16" s="56">
        <f>IF(O15&lt;C15,0,IF(O15=C15,1,2))</f>
        <v>2</v>
      </c>
      <c r="P16" s="126"/>
      <c r="Q16" s="122"/>
    </row>
    <row r="17" spans="1:24" x14ac:dyDescent="0.3">
      <c r="A17" s="28"/>
      <c r="B17" s="163" t="str">
        <f>IF(H17=J17,"Stechen","Kein Stechen erforderlich")</f>
        <v>Kein Stechen erforderlich</v>
      </c>
      <c r="C17" s="164"/>
      <c r="D17" s="165"/>
      <c r="E17" s="166" t="s">
        <v>10</v>
      </c>
      <c r="F17" s="167"/>
      <c r="G17" s="66">
        <f>G15+G13+G11</f>
        <v>1137</v>
      </c>
      <c r="H17" s="29">
        <f>H15+H13+H11</f>
        <v>18</v>
      </c>
      <c r="I17" s="30" t="s">
        <v>31</v>
      </c>
      <c r="J17" s="67">
        <f>J15+J13+J11</f>
        <v>6</v>
      </c>
      <c r="K17" s="66">
        <f>K15+K13+K11</f>
        <v>1114</v>
      </c>
      <c r="L17" s="166" t="s">
        <v>10</v>
      </c>
      <c r="M17" s="167"/>
      <c r="N17" s="168" t="str">
        <f>IF(H17=J17,"Stechen","Kein Stechen erforderlich")</f>
        <v>Kein Stechen erforderlich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 t="str">
        <f>A9</f>
        <v>TAV Mautern</v>
      </c>
      <c r="V21" s="68">
        <f>G17</f>
        <v>1137</v>
      </c>
      <c r="W21">
        <f>H17</f>
        <v>18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 t="str">
        <f>B11</f>
        <v>Mörth Stefanie</v>
      </c>
      <c r="V22" s="68">
        <f>G11</f>
        <v>386</v>
      </c>
      <c r="W22" s="68">
        <f>H11</f>
        <v>8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 t="str">
        <f>B13</f>
        <v>Mörth Sebastian</v>
      </c>
      <c r="V23" s="68">
        <f>G13</f>
        <v>380</v>
      </c>
      <c r="W23" s="68">
        <f>H13</f>
        <v>8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 t="str">
        <f>B15</f>
        <v>Ballaus Juliana</v>
      </c>
      <c r="V24" s="68">
        <f>G15</f>
        <v>371</v>
      </c>
      <c r="W24" s="68">
        <f>H15</f>
        <v>2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 t="str">
        <f>L9</f>
        <v>SV Kainisch</v>
      </c>
      <c r="V25" s="68">
        <f>K17</f>
        <v>1114</v>
      </c>
      <c r="W25" s="68">
        <f>J17</f>
        <v>6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 t="str">
        <f>P11</f>
        <v>Schrempf Wilhelm</v>
      </c>
      <c r="V26" s="68">
        <f>K11</f>
        <v>371</v>
      </c>
      <c r="W26" s="68">
        <f>J11</f>
        <v>0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 t="str">
        <f>P13</f>
        <v>Hofer Antonia</v>
      </c>
      <c r="V27" s="68">
        <f>K13</f>
        <v>366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 t="str">
        <f>P15</f>
        <v>Illmayr Daniel</v>
      </c>
      <c r="V28" s="68">
        <f>K15</f>
        <v>377</v>
      </c>
      <c r="W28" s="68">
        <f t="shared" si="2"/>
        <v>0</v>
      </c>
    </row>
    <row r="29" spans="1:24" x14ac:dyDescent="0.3">
      <c r="U29" t="str">
        <f>A30</f>
        <v>SV RB Eggersdorf</v>
      </c>
      <c r="V29" s="68">
        <f>G38</f>
        <v>1162</v>
      </c>
      <c r="W29" s="68">
        <f>H38</f>
        <v>20</v>
      </c>
      <c r="X29">
        <f>G30</f>
        <v>3</v>
      </c>
    </row>
    <row r="30" spans="1:24" ht="15" thickBot="1" x14ac:dyDescent="0.35">
      <c r="A30" s="171" t="s">
        <v>77</v>
      </c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 t="s">
        <v>78</v>
      </c>
      <c r="M30" s="172"/>
      <c r="N30" s="172"/>
      <c r="O30" s="172"/>
      <c r="P30" s="172"/>
      <c r="Q30" s="173"/>
      <c r="U30" t="str">
        <f>B32</f>
        <v>Meissl Theresa</v>
      </c>
      <c r="V30" s="68">
        <f>G32</f>
        <v>386</v>
      </c>
      <c r="W30" s="68">
        <f>H32</f>
        <v>6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 t="str">
        <f>B34</f>
        <v>Glockengießer Elisa</v>
      </c>
      <c r="V31" s="68">
        <f>G34</f>
        <v>393</v>
      </c>
      <c r="W31" s="68">
        <f>H34</f>
        <v>8</v>
      </c>
    </row>
    <row r="32" spans="1:24" ht="15" customHeight="1" x14ac:dyDescent="0.3">
      <c r="A32" s="140">
        <v>1</v>
      </c>
      <c r="B32" s="123" t="s">
        <v>16</v>
      </c>
      <c r="C32" s="51">
        <v>97</v>
      </c>
      <c r="D32" s="51">
        <v>95</v>
      </c>
      <c r="E32" s="51">
        <v>99</v>
      </c>
      <c r="F32" s="51">
        <v>95</v>
      </c>
      <c r="G32" s="52">
        <f>SUM(C32:F32)</f>
        <v>386</v>
      </c>
      <c r="H32" s="53">
        <f>SUM(C33:F33)</f>
        <v>6</v>
      </c>
      <c r="I32" s="54" t="s">
        <v>31</v>
      </c>
      <c r="J32" s="55">
        <f>SUM(L33:O33)</f>
        <v>2</v>
      </c>
      <c r="K32" s="52">
        <f>SUM(L32:O32)</f>
        <v>377</v>
      </c>
      <c r="L32" s="51">
        <v>92</v>
      </c>
      <c r="M32" s="51">
        <v>96</v>
      </c>
      <c r="N32" s="51">
        <v>91</v>
      </c>
      <c r="O32" s="51">
        <v>98</v>
      </c>
      <c r="P32" s="148" t="s">
        <v>79</v>
      </c>
      <c r="Q32" s="140">
        <v>2</v>
      </c>
      <c r="U32" t="str">
        <f>B36</f>
        <v>Kristandl Manfred</v>
      </c>
      <c r="V32" s="68">
        <f>G36</f>
        <v>383</v>
      </c>
      <c r="W32" s="68">
        <f>H36</f>
        <v>6</v>
      </c>
    </row>
    <row r="33" spans="1:24" ht="15" customHeight="1" x14ac:dyDescent="0.3">
      <c r="A33" s="122"/>
      <c r="B33" s="124"/>
      <c r="C33" s="56">
        <f>IF(C32&lt;O32,0,IF(C32=O32,1,2))</f>
        <v>0</v>
      </c>
      <c r="D33" s="56">
        <f>IF(D32&lt;N32,0,IF(D32=N32,1,2))</f>
        <v>2</v>
      </c>
      <c r="E33" s="56">
        <f>IF(E32&lt;M32,0,IF(E32=M32,1,2))</f>
        <v>2</v>
      </c>
      <c r="F33" s="56">
        <f>IF(F32&lt;L32,0,IF(F32=L32,1,2))</f>
        <v>2</v>
      </c>
      <c r="G33" s="57"/>
      <c r="H33" s="58"/>
      <c r="I33" s="59"/>
      <c r="J33" s="60"/>
      <c r="K33" s="57"/>
      <c r="L33" s="56">
        <f>IF(L32&lt;F32,0,IF(L32=F32,1,2))</f>
        <v>0</v>
      </c>
      <c r="M33" s="56">
        <f>IF(M32&lt;E32,0,IF(M32=E32,1,2))</f>
        <v>0</v>
      </c>
      <c r="N33" s="56">
        <f>IF(N32&lt;D32,0,IF(N32=D32,1,2))</f>
        <v>0</v>
      </c>
      <c r="O33" s="56">
        <f>IF(O32&lt;C32,0,IF(O32=C32,1,2))</f>
        <v>2</v>
      </c>
      <c r="P33" s="149"/>
      <c r="Q33" s="122"/>
      <c r="U33" t="str">
        <f>L30</f>
        <v>SV Knittelfeld</v>
      </c>
      <c r="V33" s="68">
        <f>K38</f>
        <v>1127</v>
      </c>
      <c r="W33" s="68">
        <f>J38</f>
        <v>4</v>
      </c>
      <c r="X33">
        <f>K30</f>
        <v>0</v>
      </c>
    </row>
    <row r="34" spans="1:24" ht="15" customHeight="1" x14ac:dyDescent="0.3">
      <c r="A34" s="121">
        <v>2</v>
      </c>
      <c r="B34" s="123" t="s">
        <v>70</v>
      </c>
      <c r="C34" s="61">
        <v>99</v>
      </c>
      <c r="D34" s="61">
        <v>97</v>
      </c>
      <c r="E34" s="61">
        <v>97</v>
      </c>
      <c r="F34" s="61">
        <v>100</v>
      </c>
      <c r="G34" s="62">
        <f t="shared" ref="G34" si="3">SUM(C34:F34)</f>
        <v>393</v>
      </c>
      <c r="H34" s="63">
        <f>SUM(C35:F35)</f>
        <v>8</v>
      </c>
      <c r="I34" s="64" t="s">
        <v>31</v>
      </c>
      <c r="J34" s="65">
        <f>SUM(L35:O35)</f>
        <v>0</v>
      </c>
      <c r="K34" s="62">
        <f t="shared" ref="K34" si="4">SUM(L34:O34)</f>
        <v>379</v>
      </c>
      <c r="L34" s="61">
        <v>98</v>
      </c>
      <c r="M34" s="61">
        <v>95</v>
      </c>
      <c r="N34" s="61">
        <v>93</v>
      </c>
      <c r="O34" s="61">
        <v>93</v>
      </c>
      <c r="P34" s="125" t="s">
        <v>80</v>
      </c>
      <c r="Q34" s="121">
        <v>4</v>
      </c>
      <c r="U34" t="str">
        <f>P32</f>
        <v>Feierl Michael</v>
      </c>
      <c r="V34" s="68">
        <f>K32</f>
        <v>377</v>
      </c>
      <c r="W34" s="68">
        <f>J32</f>
        <v>2</v>
      </c>
    </row>
    <row r="35" spans="1:24" ht="15" customHeight="1" x14ac:dyDescent="0.3">
      <c r="A35" s="122"/>
      <c r="B35" s="124"/>
      <c r="C35" s="56">
        <f>IF(C34&lt;O34,0,IF(C34=O34,1,2))</f>
        <v>2</v>
      </c>
      <c r="D35" s="56">
        <f>IF(D34&lt;N34,0,IF(D34=N34,1,2))</f>
        <v>2</v>
      </c>
      <c r="E35" s="56">
        <f>IF(E34&lt;M34,0,IF(E34=M34,1,2))</f>
        <v>2</v>
      </c>
      <c r="F35" s="56">
        <f>IF(F34&lt;L34,0,IF(F34=L34,1,2))</f>
        <v>2</v>
      </c>
      <c r="G35" s="57"/>
      <c r="H35" s="58"/>
      <c r="I35" s="59"/>
      <c r="J35" s="60"/>
      <c r="K35" s="57"/>
      <c r="L35" s="56">
        <f>IF(L34&lt;F34,0,IF(L34=F34,1,2))</f>
        <v>0</v>
      </c>
      <c r="M35" s="56">
        <f>IF(M34&lt;E34,0,IF(M34=E34,1,2))</f>
        <v>0</v>
      </c>
      <c r="N35" s="56">
        <f>IF(N34&lt;D34,0,IF(N34=D34,1,2))</f>
        <v>0</v>
      </c>
      <c r="O35" s="56">
        <f>IF(O34&lt;C34,0,IF(O34=C34,1,2))</f>
        <v>0</v>
      </c>
      <c r="P35" s="126"/>
      <c r="Q35" s="122"/>
      <c r="U35" t="str">
        <f>P34</f>
        <v>Hoffelner Johannes</v>
      </c>
      <c r="V35" s="68">
        <f>K34</f>
        <v>379</v>
      </c>
      <c r="W35" s="68">
        <f>J34</f>
        <v>0</v>
      </c>
    </row>
    <row r="36" spans="1:24" ht="15" customHeight="1" x14ac:dyDescent="0.3">
      <c r="A36" s="121">
        <v>3</v>
      </c>
      <c r="B36" s="123" t="s">
        <v>15</v>
      </c>
      <c r="C36" s="61">
        <v>96</v>
      </c>
      <c r="D36" s="61">
        <v>94</v>
      </c>
      <c r="E36" s="61">
        <v>97</v>
      </c>
      <c r="F36" s="61">
        <v>96</v>
      </c>
      <c r="G36" s="62">
        <f t="shared" ref="G36" si="5">SUM(C36:F36)</f>
        <v>383</v>
      </c>
      <c r="H36" s="63">
        <f>SUM(C37:F37)</f>
        <v>6</v>
      </c>
      <c r="I36" s="64" t="s">
        <v>31</v>
      </c>
      <c r="J36" s="65">
        <f>SUM(L37:O37)</f>
        <v>2</v>
      </c>
      <c r="K36" s="62">
        <f t="shared" ref="K36" si="6">SUM(L36:O36)</f>
        <v>371</v>
      </c>
      <c r="L36" s="61">
        <v>95</v>
      </c>
      <c r="M36" s="61">
        <v>93</v>
      </c>
      <c r="N36" s="61">
        <v>95</v>
      </c>
      <c r="O36" s="61">
        <v>88</v>
      </c>
      <c r="P36" s="125" t="s">
        <v>81</v>
      </c>
      <c r="Q36" s="121">
        <v>6</v>
      </c>
      <c r="U36" t="str">
        <f>P36</f>
        <v>Miltscheff Ines</v>
      </c>
      <c r="V36" s="68">
        <f>K36</f>
        <v>371</v>
      </c>
      <c r="W36" s="68">
        <f>J36</f>
        <v>2</v>
      </c>
    </row>
    <row r="37" spans="1:24" ht="15" customHeight="1" x14ac:dyDescent="0.3">
      <c r="A37" s="122"/>
      <c r="B37" s="124"/>
      <c r="C37" s="56">
        <f>IF(C36&lt;O36,0,IF(C36=O36,1,2))</f>
        <v>2</v>
      </c>
      <c r="D37" s="56">
        <f>IF(D36&lt;N36,0,IF(D36=N36,1,2))</f>
        <v>0</v>
      </c>
      <c r="E37" s="56">
        <f>IF(E36&lt;M36,0,IF(E36=M36,1,2))</f>
        <v>2</v>
      </c>
      <c r="F37" s="56">
        <f>IF(F36&lt;L36,0,IF(F36=L36,1,2))</f>
        <v>2</v>
      </c>
      <c r="G37" s="57"/>
      <c r="H37" s="58"/>
      <c r="I37" s="59"/>
      <c r="J37" s="60"/>
      <c r="K37" s="57"/>
      <c r="L37" s="56">
        <f>IF(L36&lt;F36,0,IF(L36=F36,1,2))</f>
        <v>0</v>
      </c>
      <c r="M37" s="56">
        <f>IF(M36&lt;E36,0,IF(M36=E36,1,2))</f>
        <v>0</v>
      </c>
      <c r="N37" s="56">
        <f>IF(N36&lt;D36,0,IF(N36=D36,1,2))</f>
        <v>2</v>
      </c>
      <c r="O37" s="56">
        <f>IF(O36&lt;C36,0,IF(O36=C36,1,2))</f>
        <v>0</v>
      </c>
      <c r="P37" s="126"/>
      <c r="Q37" s="122"/>
      <c r="U37" t="str">
        <f>A51</f>
        <v>SV Krieglach</v>
      </c>
      <c r="V37" s="68">
        <f>G59</f>
        <v>1153</v>
      </c>
      <c r="W37" s="68">
        <f>H59</f>
        <v>12</v>
      </c>
      <c r="X37">
        <f>G51</f>
        <v>2</v>
      </c>
    </row>
    <row r="38" spans="1:24" x14ac:dyDescent="0.3">
      <c r="A38" s="28"/>
      <c r="B38" s="163" t="str">
        <f>IF(H38=J38,"Stechen","Kein Stechen erforderlich")</f>
        <v>Kein Stechen erforderlich</v>
      </c>
      <c r="C38" s="164"/>
      <c r="D38" s="165"/>
      <c r="E38" s="166" t="s">
        <v>10</v>
      </c>
      <c r="F38" s="167"/>
      <c r="G38" s="66">
        <f>G36+G34+G32</f>
        <v>1162</v>
      </c>
      <c r="H38" s="29">
        <f>H36+H34+H32</f>
        <v>20</v>
      </c>
      <c r="I38" s="30" t="s">
        <v>31</v>
      </c>
      <c r="J38" s="67">
        <f>J36+J34+J32</f>
        <v>4</v>
      </c>
      <c r="K38" s="66">
        <f>K36+K34+K32</f>
        <v>1127</v>
      </c>
      <c r="L38" s="166" t="s">
        <v>10</v>
      </c>
      <c r="M38" s="167"/>
      <c r="N38" s="168" t="str">
        <f>IF(H38=J38,"Stechen","Kein Stechen erforderlich")</f>
        <v>Kein Stechen erforderlich</v>
      </c>
      <c r="O38" s="169"/>
      <c r="P38" s="170"/>
      <c r="Q38" s="28"/>
      <c r="U38" t="str">
        <f>B53</f>
        <v>Schrittwieser Daniel</v>
      </c>
      <c r="V38" s="68">
        <f>G53</f>
        <v>390</v>
      </c>
      <c r="W38" s="68">
        <f>H53</f>
        <v>1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 t="str">
        <f>B55</f>
        <v>Mazilo Harald</v>
      </c>
      <c r="V39" s="68">
        <f>G55</f>
        <v>383</v>
      </c>
      <c r="W39" s="68">
        <f>H55</f>
        <v>5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 t="str">
        <f>B57</f>
        <v>Neuburger Martin</v>
      </c>
      <c r="V40" s="68">
        <f>G57</f>
        <v>380</v>
      </c>
      <c r="W40" s="68">
        <f>H57</f>
        <v>6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 t="str">
        <f>L51</f>
        <v>Brucker SV</v>
      </c>
      <c r="V41" s="68">
        <f>K59</f>
        <v>1148</v>
      </c>
      <c r="W41" s="68">
        <f>J59</f>
        <v>12</v>
      </c>
      <c r="X41">
        <f>K51</f>
        <v>1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 t="str">
        <f>P53</f>
        <v>Fölzer Verona</v>
      </c>
      <c r="V42" s="68">
        <f>K53</f>
        <v>398</v>
      </c>
      <c r="W42" s="68">
        <f>J53</f>
        <v>7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 t="str">
        <f>P55</f>
        <v>Fölzer Karl Heinz</v>
      </c>
      <c r="V43" s="68">
        <f>K55</f>
        <v>380</v>
      </c>
      <c r="W43" s="68">
        <f>J55</f>
        <v>3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 t="str">
        <f>P57</f>
        <v>Hansmann Sophie</v>
      </c>
      <c r="V44" s="68">
        <f>K57</f>
        <v>370</v>
      </c>
      <c r="W44" s="68">
        <f>J57</f>
        <v>2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 t="str">
        <f>A72</f>
        <v>SV Raika Langenwang</v>
      </c>
      <c r="V45" s="68">
        <f>G80</f>
        <v>1107</v>
      </c>
      <c r="W45" s="68">
        <f>H80</f>
        <v>18</v>
      </c>
      <c r="X45">
        <f>G72</f>
        <v>3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 t="str">
        <f>B74</f>
        <v>Geisler Daniel</v>
      </c>
      <c r="V46" s="68">
        <f>G74</f>
        <v>373</v>
      </c>
      <c r="W46" s="68">
        <f>H74</f>
        <v>5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 t="str">
        <f>B76</f>
        <v>Geisler Michael</v>
      </c>
      <c r="V47" s="68">
        <f>G76</f>
        <v>378</v>
      </c>
      <c r="W47" s="68">
        <f>H76</f>
        <v>8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 t="str">
        <f>B78</f>
        <v>Knollmüller Daniel</v>
      </c>
      <c r="V48" s="68">
        <f>G78</f>
        <v>356</v>
      </c>
      <c r="W48" s="68">
        <f>H78</f>
        <v>5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 t="str">
        <f>L72</f>
        <v>SV Feistritztal</v>
      </c>
      <c r="V49" s="68">
        <f>K80</f>
        <v>1072</v>
      </c>
      <c r="W49" s="68">
        <f>J80</f>
        <v>6</v>
      </c>
      <c r="X49">
        <f>K72</f>
        <v>0</v>
      </c>
    </row>
    <row r="50" spans="1:24" x14ac:dyDescent="0.3">
      <c r="U50" t="str">
        <f>P74</f>
        <v>Krasser Sophia</v>
      </c>
      <c r="V50" s="68">
        <f>K74</f>
        <v>371</v>
      </c>
      <c r="W50" s="68">
        <f>J74</f>
        <v>3</v>
      </c>
    </row>
    <row r="51" spans="1:24" ht="15" thickBot="1" x14ac:dyDescent="0.35">
      <c r="A51" s="171" t="s">
        <v>2</v>
      </c>
      <c r="B51" s="172"/>
      <c r="C51" s="172"/>
      <c r="D51" s="172"/>
      <c r="E51" s="172"/>
      <c r="F51" s="173"/>
      <c r="G51" s="21">
        <v>2</v>
      </c>
      <c r="H51" s="98" t="s">
        <v>21</v>
      </c>
      <c r="I51" s="98"/>
      <c r="J51" s="98"/>
      <c r="K51" s="21">
        <v>1</v>
      </c>
      <c r="L51" s="171" t="s">
        <v>82</v>
      </c>
      <c r="M51" s="172"/>
      <c r="N51" s="172"/>
      <c r="O51" s="172"/>
      <c r="P51" s="172"/>
      <c r="Q51" s="173"/>
      <c r="U51" t="str">
        <f>P76</f>
        <v>Gölles Franz</v>
      </c>
      <c r="V51" s="68">
        <f>K76</f>
        <v>349</v>
      </c>
      <c r="W51" s="68">
        <f>K76</f>
        <v>349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 t="str">
        <f>P78</f>
        <v>Matzer Peter</v>
      </c>
      <c r="V52" s="68">
        <f>K78</f>
        <v>352</v>
      </c>
      <c r="W52" s="68">
        <f>J78</f>
        <v>3</v>
      </c>
    </row>
    <row r="53" spans="1:24" ht="15" customHeight="1" x14ac:dyDescent="0.3">
      <c r="A53" s="140">
        <v>1</v>
      </c>
      <c r="B53" s="123" t="s">
        <v>3</v>
      </c>
      <c r="C53" s="51">
        <v>99</v>
      </c>
      <c r="D53" s="51">
        <v>98</v>
      </c>
      <c r="E53" s="51">
        <v>98</v>
      </c>
      <c r="F53" s="51">
        <v>95</v>
      </c>
      <c r="G53" s="52">
        <f>SUM(C53:F53)</f>
        <v>390</v>
      </c>
      <c r="H53" s="53">
        <f>SUM(C54:F54)</f>
        <v>1</v>
      </c>
      <c r="I53" s="54" t="s">
        <v>31</v>
      </c>
      <c r="J53" s="55">
        <f>SUM(L54:O54)</f>
        <v>7</v>
      </c>
      <c r="K53" s="52">
        <f>SUM(L53:O53)</f>
        <v>398</v>
      </c>
      <c r="L53" s="51">
        <v>100</v>
      </c>
      <c r="M53" s="51">
        <v>99</v>
      </c>
      <c r="N53" s="51">
        <v>100</v>
      </c>
      <c r="O53" s="51">
        <v>99</v>
      </c>
      <c r="P53" s="148" t="s">
        <v>12</v>
      </c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0</v>
      </c>
      <c r="E54" s="56">
        <f>IF(E53&lt;M53,0,IF(E53=M53,1,2))</f>
        <v>0</v>
      </c>
      <c r="F54" s="56">
        <f>IF(F53&lt;L53,0,IF(F53=L53,1,2))</f>
        <v>0</v>
      </c>
      <c r="G54" s="57"/>
      <c r="H54" s="58"/>
      <c r="I54" s="59"/>
      <c r="J54" s="60"/>
      <c r="K54" s="57"/>
      <c r="L54" s="56">
        <f>IF(L53&lt;F53,0,IF(L53=F53,1,2))</f>
        <v>2</v>
      </c>
      <c r="M54" s="56">
        <f>IF(M53&lt;E53,0,IF(M53=E53,1,2))</f>
        <v>2</v>
      </c>
      <c r="N54" s="56">
        <f>IF(N53&lt;D53,0,IF(N53=D53,1,2))</f>
        <v>2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 t="s">
        <v>4</v>
      </c>
      <c r="C55" s="61">
        <v>94</v>
      </c>
      <c r="D55" s="61">
        <v>94</v>
      </c>
      <c r="E55" s="61">
        <v>98</v>
      </c>
      <c r="F55" s="61">
        <v>97</v>
      </c>
      <c r="G55" s="62">
        <f t="shared" ref="G55" si="7">SUM(C55:F55)</f>
        <v>383</v>
      </c>
      <c r="H55" s="63">
        <f>SUM(C56:F56)</f>
        <v>5</v>
      </c>
      <c r="I55" s="64" t="s">
        <v>31</v>
      </c>
      <c r="J55" s="65">
        <f>SUM(L56:O56)</f>
        <v>3</v>
      </c>
      <c r="K55" s="62">
        <f t="shared" ref="K55" si="8">SUM(L55:O55)</f>
        <v>380</v>
      </c>
      <c r="L55" s="61">
        <v>94</v>
      </c>
      <c r="M55" s="61">
        <v>95</v>
      </c>
      <c r="N55" s="61">
        <v>97</v>
      </c>
      <c r="O55" s="61">
        <v>94</v>
      </c>
      <c r="P55" s="125" t="s">
        <v>83</v>
      </c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0</v>
      </c>
      <c r="E56" s="56">
        <f>IF(E55&lt;M55,0,IF(E55=M55,1,2))</f>
        <v>2</v>
      </c>
      <c r="F56" s="56">
        <f>IF(F55&lt;L55,0,IF(F55=L55,1,2))</f>
        <v>2</v>
      </c>
      <c r="G56" s="57"/>
      <c r="H56" s="58"/>
      <c r="I56" s="59"/>
      <c r="J56" s="60"/>
      <c r="K56" s="57"/>
      <c r="L56" s="56">
        <f>IF(L55&lt;F55,0,IF(L55=F55,1,2))</f>
        <v>0</v>
      </c>
      <c r="M56" s="56">
        <f>IF(M55&lt;E55,0,IF(M55=E55,1,2))</f>
        <v>0</v>
      </c>
      <c r="N56" s="56">
        <f>IF(N55&lt;D55,0,IF(N55=D55,1,2))</f>
        <v>2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 t="s">
        <v>46</v>
      </c>
      <c r="C57" s="61">
        <v>94</v>
      </c>
      <c r="D57" s="61">
        <v>97</v>
      </c>
      <c r="E57" s="61">
        <v>96</v>
      </c>
      <c r="F57" s="61">
        <v>93</v>
      </c>
      <c r="G57" s="62">
        <f t="shared" ref="G57" si="9">SUM(C57:F57)</f>
        <v>380</v>
      </c>
      <c r="H57" s="63">
        <f>SUM(C58:F58)</f>
        <v>6</v>
      </c>
      <c r="I57" s="64" t="s">
        <v>31</v>
      </c>
      <c r="J57" s="65">
        <f>SUM(L58:O58)</f>
        <v>2</v>
      </c>
      <c r="K57" s="62">
        <f t="shared" ref="K57" si="10">SUM(L57:O57)</f>
        <v>370</v>
      </c>
      <c r="L57" s="61">
        <v>95</v>
      </c>
      <c r="M57" s="61">
        <v>92</v>
      </c>
      <c r="N57" s="61">
        <v>94</v>
      </c>
      <c r="O57" s="61">
        <v>89</v>
      </c>
      <c r="P57" s="125" t="s">
        <v>84</v>
      </c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2</v>
      </c>
      <c r="D58" s="56">
        <f>IF(D57&lt;N57,0,IF(D57=N57,1,2))</f>
        <v>2</v>
      </c>
      <c r="E58" s="56">
        <f>IF(E57&lt;M57,0,IF(E57=M57,1,2))</f>
        <v>2</v>
      </c>
      <c r="F58" s="56">
        <f>IF(F57&lt;L57,0,IF(F57=L57,1,2))</f>
        <v>0</v>
      </c>
      <c r="G58" s="57"/>
      <c r="H58" s="58"/>
      <c r="I58" s="59"/>
      <c r="J58" s="60"/>
      <c r="K58" s="57"/>
      <c r="L58" s="56">
        <f>IF(L57&lt;F57,0,IF(L57=F57,1,2))</f>
        <v>2</v>
      </c>
      <c r="M58" s="56">
        <f>IF(M57&lt;E57,0,IF(M57=E57,1,2))</f>
        <v>0</v>
      </c>
      <c r="N58" s="56">
        <f>IF(N57&lt;D57,0,IF(N57=D57,1,2))</f>
        <v>0</v>
      </c>
      <c r="O58" s="56">
        <f>IF(O57&lt;C57,0,IF(O57=C57,1,2))</f>
        <v>0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1153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1148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3</v>
      </c>
      <c r="B63" s="96" t="s">
        <v>37</v>
      </c>
      <c r="C63" s="98" t="s">
        <v>38</v>
      </c>
      <c r="D63" s="98"/>
      <c r="E63" s="49">
        <v>10.3</v>
      </c>
      <c r="F63" s="50">
        <v>10.199999999999999</v>
      </c>
      <c r="G63" s="49">
        <v>10.6</v>
      </c>
      <c r="H63" s="161">
        <v>10</v>
      </c>
      <c r="I63" s="162"/>
      <c r="J63" s="49">
        <v>10.6</v>
      </c>
      <c r="K63" s="50">
        <v>8.1</v>
      </c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 t="s">
        <v>11</v>
      </c>
      <c r="B72" s="172"/>
      <c r="C72" s="172"/>
      <c r="D72" s="172"/>
      <c r="E72" s="172"/>
      <c r="F72" s="173"/>
      <c r="G72" s="21">
        <v>3</v>
      </c>
      <c r="H72" s="98" t="s">
        <v>21</v>
      </c>
      <c r="I72" s="98"/>
      <c r="J72" s="98"/>
      <c r="K72" s="21">
        <v>0</v>
      </c>
      <c r="L72" s="171" t="s">
        <v>85</v>
      </c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 t="s">
        <v>45</v>
      </c>
      <c r="C74" s="51">
        <v>94</v>
      </c>
      <c r="D74" s="51">
        <v>95</v>
      </c>
      <c r="E74" s="51">
        <v>93</v>
      </c>
      <c r="F74" s="51">
        <v>91</v>
      </c>
      <c r="G74" s="52">
        <f>SUM(C74:F74)</f>
        <v>373</v>
      </c>
      <c r="H74" s="53">
        <f>SUM(C75:F75)</f>
        <v>5</v>
      </c>
      <c r="I74" s="54" t="s">
        <v>31</v>
      </c>
      <c r="J74" s="55">
        <f>SUM(L75:O75)</f>
        <v>3</v>
      </c>
      <c r="K74" s="52">
        <f>SUM(L74:O74)</f>
        <v>371</v>
      </c>
      <c r="L74" s="51">
        <v>94</v>
      </c>
      <c r="M74" s="51">
        <v>93</v>
      </c>
      <c r="N74" s="51">
        <v>91</v>
      </c>
      <c r="O74" s="51">
        <v>93</v>
      </c>
      <c r="P74" s="148" t="s">
        <v>88</v>
      </c>
      <c r="Q74" s="140">
        <v>2</v>
      </c>
    </row>
    <row r="75" spans="1:17" x14ac:dyDescent="0.3">
      <c r="A75" s="122"/>
      <c r="B75" s="124"/>
      <c r="C75" s="56">
        <f>IF(C74&lt;O74,0,IF(C74=O74,1,2))</f>
        <v>2</v>
      </c>
      <c r="D75" s="56">
        <f>IF(D74&lt;N74,0,IF(D74=N74,1,2))</f>
        <v>2</v>
      </c>
      <c r="E75" s="56">
        <f>IF(E74&lt;M74,0,IF(E74=M74,1,2))</f>
        <v>1</v>
      </c>
      <c r="F75" s="56">
        <f>IF(F74&lt;L74,0,IF(F74=L74,1,2))</f>
        <v>0</v>
      </c>
      <c r="G75" s="57"/>
      <c r="H75" s="58"/>
      <c r="I75" s="59"/>
      <c r="J75" s="60"/>
      <c r="K75" s="57"/>
      <c r="L75" s="56">
        <f>IF(L74&lt;F74,0,IF(L74=F74,1,2))</f>
        <v>2</v>
      </c>
      <c r="M75" s="56">
        <f>IF(M74&lt;E74,0,IF(M74=E74,1,2))</f>
        <v>1</v>
      </c>
      <c r="N75" s="56">
        <f>IF(N74&lt;D74,0,IF(N74=D74,1,2))</f>
        <v>0</v>
      </c>
      <c r="O75" s="56">
        <f>IF(O74&lt;C74,0,IF(O74=C74,1,2))</f>
        <v>0</v>
      </c>
      <c r="P75" s="149"/>
      <c r="Q75" s="122"/>
    </row>
    <row r="76" spans="1:17" x14ac:dyDescent="0.3">
      <c r="A76" s="121">
        <v>2</v>
      </c>
      <c r="B76" s="123" t="s">
        <v>86</v>
      </c>
      <c r="C76" s="61">
        <v>92</v>
      </c>
      <c r="D76" s="61">
        <v>96</v>
      </c>
      <c r="E76" s="61">
        <v>96</v>
      </c>
      <c r="F76" s="61">
        <v>94</v>
      </c>
      <c r="G76" s="62">
        <f t="shared" ref="G76" si="11">SUM(C76:F76)</f>
        <v>378</v>
      </c>
      <c r="H76" s="63">
        <f>SUM(C77:F77)</f>
        <v>8</v>
      </c>
      <c r="I76" s="64" t="s">
        <v>31</v>
      </c>
      <c r="J76" s="65">
        <f>SUM(L77:O77)</f>
        <v>0</v>
      </c>
      <c r="K76" s="62">
        <f t="shared" ref="K76" si="12">SUM(L76:O76)</f>
        <v>349</v>
      </c>
      <c r="L76" s="61">
        <v>88</v>
      </c>
      <c r="M76" s="61">
        <v>92</v>
      </c>
      <c r="N76" s="61">
        <v>87</v>
      </c>
      <c r="O76" s="61">
        <v>82</v>
      </c>
      <c r="P76" s="125" t="s">
        <v>89</v>
      </c>
      <c r="Q76" s="121">
        <v>4</v>
      </c>
    </row>
    <row r="77" spans="1:17" x14ac:dyDescent="0.3">
      <c r="A77" s="122"/>
      <c r="B77" s="124"/>
      <c r="C77" s="56">
        <f>IF(C76&lt;O76,0,IF(C76=O76,1,2))</f>
        <v>2</v>
      </c>
      <c r="D77" s="56">
        <f>IF(D76&lt;N76,0,IF(D76=N76,1,2))</f>
        <v>2</v>
      </c>
      <c r="E77" s="56">
        <f>IF(E76&lt;M76,0,IF(E76=M76,1,2))</f>
        <v>2</v>
      </c>
      <c r="F77" s="56">
        <f>IF(F76&lt;L76,0,IF(F76=L76,1,2))</f>
        <v>2</v>
      </c>
      <c r="G77" s="57"/>
      <c r="H77" s="58"/>
      <c r="I77" s="59"/>
      <c r="J77" s="60"/>
      <c r="K77" s="57"/>
      <c r="L77" s="56">
        <f>IF(L76&lt;F76,0,IF(L76=F76,1,2))</f>
        <v>0</v>
      </c>
      <c r="M77" s="56">
        <f>IF(M76&lt;E76,0,IF(M76=E76,1,2))</f>
        <v>0</v>
      </c>
      <c r="N77" s="56">
        <f>IF(N76&lt;D76,0,IF(N76=D76,1,2))</f>
        <v>0</v>
      </c>
      <c r="O77" s="56">
        <f>IF(O76&lt;C76,0,IF(O76=C76,1,2))</f>
        <v>0</v>
      </c>
      <c r="P77" s="126"/>
      <c r="Q77" s="122"/>
    </row>
    <row r="78" spans="1:17" x14ac:dyDescent="0.3">
      <c r="A78" s="121">
        <v>3</v>
      </c>
      <c r="B78" s="123" t="s">
        <v>87</v>
      </c>
      <c r="C78" s="61">
        <v>89</v>
      </c>
      <c r="D78" s="61">
        <v>87</v>
      </c>
      <c r="E78" s="61">
        <v>87</v>
      </c>
      <c r="F78" s="61">
        <v>93</v>
      </c>
      <c r="G78" s="62">
        <f t="shared" ref="G78" si="13">SUM(C78:F78)</f>
        <v>356</v>
      </c>
      <c r="H78" s="63">
        <f>SUM(C79:F79)</f>
        <v>5</v>
      </c>
      <c r="I78" s="64" t="s">
        <v>31</v>
      </c>
      <c r="J78" s="65">
        <f>SUM(L79:O79)</f>
        <v>3</v>
      </c>
      <c r="K78" s="62">
        <f t="shared" ref="K78" si="14">SUM(L78:O78)</f>
        <v>352</v>
      </c>
      <c r="L78" s="61">
        <v>88</v>
      </c>
      <c r="M78" s="61">
        <v>89</v>
      </c>
      <c r="N78" s="61">
        <v>86</v>
      </c>
      <c r="O78" s="61">
        <v>89</v>
      </c>
      <c r="P78" s="125" t="s">
        <v>90</v>
      </c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2</v>
      </c>
      <c r="E79" s="56">
        <f>IF(E78&lt;M78,0,IF(E78=M78,1,2))</f>
        <v>0</v>
      </c>
      <c r="F79" s="56">
        <f>IF(F78&lt;L78,0,IF(F78=L78,1,2))</f>
        <v>2</v>
      </c>
      <c r="G79" s="57"/>
      <c r="H79" s="58"/>
      <c r="I79" s="59"/>
      <c r="J79" s="60"/>
      <c r="K79" s="57"/>
      <c r="L79" s="56">
        <f>IF(L78&lt;F78,0,IF(L78=F78,1,2))</f>
        <v>0</v>
      </c>
      <c r="M79" s="56">
        <f>IF(M78&lt;E78,0,IF(M78=E78,1,2))</f>
        <v>2</v>
      </c>
      <c r="N79" s="56">
        <f>IF(N78&lt;D78,0,IF(N78=D78,1,2))</f>
        <v>0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Kein Stechen erforderlich</v>
      </c>
      <c r="C80" s="164"/>
      <c r="D80" s="165"/>
      <c r="E80" s="166" t="s">
        <v>10</v>
      </c>
      <c r="F80" s="167"/>
      <c r="G80" s="66">
        <f>G78+G76+G74</f>
        <v>1107</v>
      </c>
      <c r="H80" s="29">
        <f>H78+H76+H74</f>
        <v>18</v>
      </c>
      <c r="I80" s="30" t="s">
        <v>31</v>
      </c>
      <c r="J80" s="67">
        <f>J78+J76+J74</f>
        <v>6</v>
      </c>
      <c r="K80" s="66">
        <f>K78+K76+K74</f>
        <v>1072</v>
      </c>
      <c r="L80" s="166" t="s">
        <v>10</v>
      </c>
      <c r="M80" s="167"/>
      <c r="N80" s="168" t="str">
        <f>IF(H80=J80,"Stechen","Kein Stechen erforderlich")</f>
        <v>Kein Stechen erforderlich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1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2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Z89"/>
  <sheetViews>
    <sheetView topLeftCell="A22" workbookViewId="0">
      <selection activeCell="U45" sqref="U45:X52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6.5546875" customWidth="1"/>
    <col min="21" max="21" width="19" bestFit="1" customWidth="1"/>
  </cols>
  <sheetData>
    <row r="1" spans="1:17" ht="30" x14ac:dyDescent="0.3">
      <c r="A1" s="152" t="s">
        <v>93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>
        <v>45276</v>
      </c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 t="s">
        <v>11</v>
      </c>
      <c r="B9" s="172"/>
      <c r="C9" s="172"/>
      <c r="D9" s="172"/>
      <c r="E9" s="172"/>
      <c r="F9" s="173"/>
      <c r="G9" s="21">
        <v>0</v>
      </c>
      <c r="H9" s="98" t="s">
        <v>21</v>
      </c>
      <c r="I9" s="98"/>
      <c r="J9" s="98"/>
      <c r="K9" s="21">
        <v>3</v>
      </c>
      <c r="L9" s="171" t="s">
        <v>2</v>
      </c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 t="s">
        <v>86</v>
      </c>
      <c r="C11" s="51">
        <v>95</v>
      </c>
      <c r="D11" s="51">
        <v>97</v>
      </c>
      <c r="E11" s="51">
        <v>98</v>
      </c>
      <c r="F11" s="51">
        <v>96</v>
      </c>
      <c r="G11" s="52">
        <f>SUM(C11:F11)</f>
        <v>386</v>
      </c>
      <c r="H11" s="53">
        <f>SUM(C12:F12)</f>
        <v>0</v>
      </c>
      <c r="I11" s="54" t="s">
        <v>31</v>
      </c>
      <c r="J11" s="55">
        <f>SUM(L12:O12)</f>
        <v>8</v>
      </c>
      <c r="K11" s="52">
        <f>SUM(L11:O11)</f>
        <v>393</v>
      </c>
      <c r="L11" s="51">
        <v>98</v>
      </c>
      <c r="M11" s="51">
        <v>99</v>
      </c>
      <c r="N11" s="51">
        <v>99</v>
      </c>
      <c r="O11" s="51">
        <v>97</v>
      </c>
      <c r="P11" s="148" t="s">
        <v>3</v>
      </c>
      <c r="Q11" s="140">
        <v>2</v>
      </c>
    </row>
    <row r="12" spans="1:17" x14ac:dyDescent="0.3">
      <c r="A12" s="122"/>
      <c r="B12" s="124"/>
      <c r="C12" s="56">
        <f>IF(C11&lt;O11,0,IF(C11=O11,1,2))</f>
        <v>0</v>
      </c>
      <c r="D12" s="56">
        <f>IF(D11&lt;N11,0,IF(D11=N11,1,2))</f>
        <v>0</v>
      </c>
      <c r="E12" s="56">
        <f>IF(E11&lt;M11,0,IF(E11=M11,1,2))</f>
        <v>0</v>
      </c>
      <c r="F12" s="56">
        <f>IF(F11&lt;L11,0,IF(F11=L11,1,2))</f>
        <v>0</v>
      </c>
      <c r="G12" s="57"/>
      <c r="H12" s="58"/>
      <c r="I12" s="59"/>
      <c r="J12" s="60"/>
      <c r="K12" s="57"/>
      <c r="L12" s="56">
        <f>IF(L11&lt;F11,0,IF(L11=F11,1,2))</f>
        <v>2</v>
      </c>
      <c r="M12" s="56">
        <f>IF(M11&lt;E11,0,IF(M11=E11,1,2))</f>
        <v>2</v>
      </c>
      <c r="N12" s="56">
        <f>IF(N11&lt;D11,0,IF(N11=D11,1,2))</f>
        <v>2</v>
      </c>
      <c r="O12" s="56">
        <f>IF(O11&lt;C11,0,IF(O11=C11,1,2))</f>
        <v>2</v>
      </c>
      <c r="P12" s="149"/>
      <c r="Q12" s="122"/>
    </row>
    <row r="13" spans="1:17" x14ac:dyDescent="0.3">
      <c r="A13" s="121">
        <v>2</v>
      </c>
      <c r="B13" s="123" t="s">
        <v>94</v>
      </c>
      <c r="C13" s="61">
        <v>90</v>
      </c>
      <c r="D13" s="61">
        <v>92</v>
      </c>
      <c r="E13" s="61">
        <v>92</v>
      </c>
      <c r="F13" s="61">
        <v>96</v>
      </c>
      <c r="G13" s="62">
        <f t="shared" ref="G13:G15" si="0">SUM(C13:F13)</f>
        <v>370</v>
      </c>
      <c r="H13" s="63">
        <f>SUM(C14:F14)</f>
        <v>0</v>
      </c>
      <c r="I13" s="64" t="s">
        <v>31</v>
      </c>
      <c r="J13" s="65">
        <f>SUM(L14:O14)</f>
        <v>8</v>
      </c>
      <c r="K13" s="62">
        <f t="shared" ref="K13:K15" si="1">SUM(L13:O13)</f>
        <v>384</v>
      </c>
      <c r="L13" s="61">
        <v>97</v>
      </c>
      <c r="M13" s="61">
        <v>97</v>
      </c>
      <c r="N13" s="61">
        <v>95</v>
      </c>
      <c r="O13" s="61">
        <v>95</v>
      </c>
      <c r="P13" s="125" t="s">
        <v>4</v>
      </c>
      <c r="Q13" s="121">
        <v>4</v>
      </c>
    </row>
    <row r="14" spans="1:17" x14ac:dyDescent="0.3">
      <c r="A14" s="122"/>
      <c r="B14" s="124"/>
      <c r="C14" s="56">
        <f>IF(C13&lt;O13,0,IF(C13=O13,1,2))</f>
        <v>0</v>
      </c>
      <c r="D14" s="56">
        <f>IF(D13&lt;N13,0,IF(D13=N13,1,2))</f>
        <v>0</v>
      </c>
      <c r="E14" s="56">
        <f>IF(E13&lt;M13,0,IF(E13=M13,1,2))</f>
        <v>0</v>
      </c>
      <c r="F14" s="56">
        <f>IF(F13&lt;L13,0,IF(F13=L13,1,2))</f>
        <v>0</v>
      </c>
      <c r="G14" s="57"/>
      <c r="H14" s="58"/>
      <c r="I14" s="59"/>
      <c r="J14" s="60"/>
      <c r="K14" s="57"/>
      <c r="L14" s="56">
        <f>IF(L13&lt;F13,0,IF(L13=F13,1,2))</f>
        <v>2</v>
      </c>
      <c r="M14" s="56">
        <f>IF(M13&lt;E13,0,IF(M13=E13,1,2))</f>
        <v>2</v>
      </c>
      <c r="N14" s="56">
        <f>IF(N13&lt;D13,0,IF(N13=D13,1,2))</f>
        <v>2</v>
      </c>
      <c r="O14" s="56">
        <f>IF(O13&lt;C13,0,IF(O13=C13,1,2))</f>
        <v>2</v>
      </c>
      <c r="P14" s="126"/>
      <c r="Q14" s="122"/>
    </row>
    <row r="15" spans="1:17" x14ac:dyDescent="0.3">
      <c r="A15" s="121">
        <v>3</v>
      </c>
      <c r="B15" s="123" t="s">
        <v>87</v>
      </c>
      <c r="C15" s="61">
        <v>91</v>
      </c>
      <c r="D15" s="61">
        <v>94</v>
      </c>
      <c r="E15" s="61">
        <v>89</v>
      </c>
      <c r="F15" s="61">
        <v>93</v>
      </c>
      <c r="G15" s="62">
        <f t="shared" si="0"/>
        <v>367</v>
      </c>
      <c r="H15" s="63">
        <f>SUM(C16:F16)</f>
        <v>0</v>
      </c>
      <c r="I15" s="64" t="s">
        <v>31</v>
      </c>
      <c r="J15" s="65">
        <f>SUM(L16:O16)</f>
        <v>8</v>
      </c>
      <c r="K15" s="62">
        <f t="shared" si="1"/>
        <v>383</v>
      </c>
      <c r="L15" s="61">
        <v>99</v>
      </c>
      <c r="M15" s="61">
        <v>94</v>
      </c>
      <c r="N15" s="61">
        <v>96</v>
      </c>
      <c r="O15" s="61">
        <v>94</v>
      </c>
      <c r="P15" s="125" t="s">
        <v>46</v>
      </c>
      <c r="Q15" s="121">
        <v>6</v>
      </c>
    </row>
    <row r="16" spans="1:17" x14ac:dyDescent="0.3">
      <c r="A16" s="122"/>
      <c r="B16" s="124"/>
      <c r="C16" s="56">
        <f>IF(C15&lt;O15,0,IF(C15=O15,1,2))</f>
        <v>0</v>
      </c>
      <c r="D16" s="56">
        <f>IF(D15&lt;N15,0,IF(D15=N15,1,2))</f>
        <v>0</v>
      </c>
      <c r="E16" s="56">
        <f>IF(E15&lt;M15,0,IF(E15=M15,1,2))</f>
        <v>0</v>
      </c>
      <c r="F16" s="56">
        <f>IF(F15&lt;L15,0,IF(F15=L15,1,2))</f>
        <v>0</v>
      </c>
      <c r="G16" s="57"/>
      <c r="H16" s="58"/>
      <c r="I16" s="59"/>
      <c r="J16" s="60"/>
      <c r="K16" s="57"/>
      <c r="L16" s="56">
        <f>IF(L15&lt;F15,0,IF(L15=F15,1,2))</f>
        <v>2</v>
      </c>
      <c r="M16" s="56">
        <f>IF(M15&lt;E15,0,IF(M15=E15,1,2))</f>
        <v>2</v>
      </c>
      <c r="N16" s="56">
        <f>IF(N15&lt;D15,0,IF(N15=D15,1,2))</f>
        <v>2</v>
      </c>
      <c r="O16" s="56">
        <f>IF(O15&lt;C15,0,IF(O15=C15,1,2))</f>
        <v>2</v>
      </c>
      <c r="P16" s="126"/>
      <c r="Q16" s="122"/>
    </row>
    <row r="17" spans="1:24" x14ac:dyDescent="0.3">
      <c r="A17" s="28"/>
      <c r="B17" s="163" t="str">
        <f>IF(H17=J17,"Stechen","Kein Stechen erforderlich")</f>
        <v>Kein Stechen erforderlich</v>
      </c>
      <c r="C17" s="164"/>
      <c r="D17" s="165"/>
      <c r="E17" s="166" t="s">
        <v>10</v>
      </c>
      <c r="F17" s="167"/>
      <c r="G17" s="66">
        <f>G15+G13+G11</f>
        <v>1123</v>
      </c>
      <c r="H17" s="29">
        <f>H15+H13+H11</f>
        <v>0</v>
      </c>
      <c r="I17" s="30" t="s">
        <v>31</v>
      </c>
      <c r="J17" s="67">
        <f>J15+J13+J11</f>
        <v>24</v>
      </c>
      <c r="K17" s="66">
        <f>K15+K13+K11</f>
        <v>1160</v>
      </c>
      <c r="L17" s="166" t="s">
        <v>10</v>
      </c>
      <c r="M17" s="167"/>
      <c r="N17" s="168" t="str">
        <f>IF(H17=J17,"Stechen","Kein Stechen erforderlich")</f>
        <v>Kein Stechen erforderlich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 t="str">
        <f>A9</f>
        <v>SV Raika Langenwang</v>
      </c>
      <c r="V21" s="68">
        <f>G17</f>
        <v>1123</v>
      </c>
      <c r="W21">
        <f>H17</f>
        <v>0</v>
      </c>
      <c r="X21">
        <f>G9</f>
        <v>0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 t="str">
        <f>B11</f>
        <v>Geisler Michael</v>
      </c>
      <c r="V22" s="68">
        <f>G11</f>
        <v>386</v>
      </c>
      <c r="W22" s="68">
        <f>H11</f>
        <v>0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 t="str">
        <f>B13</f>
        <v>Wurzwallner Peter</v>
      </c>
      <c r="V23" s="68">
        <f>G13</f>
        <v>370</v>
      </c>
      <c r="W23" s="68">
        <f>H13</f>
        <v>0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 t="str">
        <f>B15</f>
        <v>Knollmüller Daniel</v>
      </c>
      <c r="V24" s="68">
        <f>G15</f>
        <v>367</v>
      </c>
      <c r="W24" s="68">
        <f>H15</f>
        <v>0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 t="str">
        <f>L9</f>
        <v>SV Krieglach</v>
      </c>
      <c r="V25" s="68">
        <f>K17</f>
        <v>1160</v>
      </c>
      <c r="W25" s="68">
        <f>J17</f>
        <v>24</v>
      </c>
      <c r="X25">
        <f>K9</f>
        <v>3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 t="str">
        <f>P11</f>
        <v>Schrittwieser Daniel</v>
      </c>
      <c r="V26" s="68">
        <f>K11</f>
        <v>393</v>
      </c>
      <c r="W26" s="68">
        <f>J11</f>
        <v>8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 t="str">
        <f>P13</f>
        <v>Mazilo Harald</v>
      </c>
      <c r="V27" s="68">
        <f>K13</f>
        <v>384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 t="str">
        <f>P15</f>
        <v>Neuburger Martin</v>
      </c>
      <c r="V28" s="68">
        <f>K15</f>
        <v>383</v>
      </c>
      <c r="W28" s="68">
        <f t="shared" si="2"/>
        <v>8</v>
      </c>
    </row>
    <row r="29" spans="1:24" x14ac:dyDescent="0.3">
      <c r="U29" t="str">
        <f>A30</f>
        <v>TAV Mautern</v>
      </c>
      <c r="V29" s="68">
        <f>G38</f>
        <v>1153</v>
      </c>
      <c r="W29" s="68">
        <f>H38</f>
        <v>3</v>
      </c>
      <c r="X29">
        <f>G30</f>
        <v>0</v>
      </c>
    </row>
    <row r="30" spans="1:24" ht="15" thickBot="1" x14ac:dyDescent="0.35">
      <c r="A30" s="171" t="s">
        <v>44</v>
      </c>
      <c r="B30" s="172"/>
      <c r="C30" s="172"/>
      <c r="D30" s="172"/>
      <c r="E30" s="172"/>
      <c r="F30" s="173"/>
      <c r="G30" s="21">
        <v>0</v>
      </c>
      <c r="H30" s="98" t="s">
        <v>21</v>
      </c>
      <c r="I30" s="98"/>
      <c r="J30" s="98"/>
      <c r="K30" s="21">
        <v>3</v>
      </c>
      <c r="L30" s="171" t="s">
        <v>82</v>
      </c>
      <c r="M30" s="172"/>
      <c r="N30" s="172"/>
      <c r="O30" s="172"/>
      <c r="P30" s="172"/>
      <c r="Q30" s="173"/>
      <c r="U30" t="str">
        <f>B32</f>
        <v>Mörth Stefanie</v>
      </c>
      <c r="V30" s="68">
        <f>G32</f>
        <v>392</v>
      </c>
      <c r="W30" s="68">
        <f>H32</f>
        <v>1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 t="str">
        <f>B34</f>
        <v>Mörth Sebastian</v>
      </c>
      <c r="V31" s="68">
        <f>G34</f>
        <v>381</v>
      </c>
      <c r="W31" s="68">
        <f>H34</f>
        <v>0</v>
      </c>
    </row>
    <row r="32" spans="1:24" ht="15" customHeight="1" x14ac:dyDescent="0.3">
      <c r="A32" s="140">
        <v>1</v>
      </c>
      <c r="B32" s="123" t="s">
        <v>17</v>
      </c>
      <c r="C32" s="51">
        <v>98</v>
      </c>
      <c r="D32" s="51">
        <v>98</v>
      </c>
      <c r="E32" s="51">
        <v>98</v>
      </c>
      <c r="F32" s="51">
        <v>98</v>
      </c>
      <c r="G32" s="52">
        <f>SUM(C32:F32)</f>
        <v>392</v>
      </c>
      <c r="H32" s="53">
        <f>SUM(C33:F33)</f>
        <v>1</v>
      </c>
      <c r="I32" s="54" t="s">
        <v>31</v>
      </c>
      <c r="J32" s="55">
        <f>SUM(L33:O33)</f>
        <v>7</v>
      </c>
      <c r="K32" s="52">
        <f>SUM(L32:O32)</f>
        <v>397</v>
      </c>
      <c r="L32" s="51">
        <v>100</v>
      </c>
      <c r="M32" s="51">
        <v>100</v>
      </c>
      <c r="N32" s="51">
        <v>99</v>
      </c>
      <c r="O32" s="51">
        <v>98</v>
      </c>
      <c r="P32" s="148" t="s">
        <v>12</v>
      </c>
      <c r="Q32" s="140">
        <v>2</v>
      </c>
      <c r="U32" t="str">
        <f>B36</f>
        <v>Mötschlmaier Laura</v>
      </c>
      <c r="V32" s="68">
        <f>G36</f>
        <v>380</v>
      </c>
      <c r="W32" s="68">
        <f>H36</f>
        <v>2</v>
      </c>
    </row>
    <row r="33" spans="1:26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0</v>
      </c>
      <c r="E33" s="56">
        <f>IF(E32&lt;M32,0,IF(E32=M32,1,2))</f>
        <v>0</v>
      </c>
      <c r="F33" s="56">
        <f>IF(F32&lt;L32,0,IF(F32=L32,1,2))</f>
        <v>0</v>
      </c>
      <c r="G33" s="57"/>
      <c r="H33" s="58"/>
      <c r="I33" s="59"/>
      <c r="J33" s="60"/>
      <c r="K33" s="57"/>
      <c r="L33" s="56">
        <f>IF(L32&lt;F32,0,IF(L32=F32,1,2))</f>
        <v>2</v>
      </c>
      <c r="M33" s="56">
        <f>IF(M32&lt;E32,0,IF(M32=E32,1,2))</f>
        <v>2</v>
      </c>
      <c r="N33" s="56">
        <f>IF(N32&lt;D32,0,IF(N32=D32,1,2))</f>
        <v>2</v>
      </c>
      <c r="O33" s="56">
        <f>IF(O32&lt;C32,0,IF(O32=C32,1,2))</f>
        <v>1</v>
      </c>
      <c r="P33" s="149"/>
      <c r="Q33" s="122"/>
      <c r="U33" t="str">
        <f>L30</f>
        <v>Brucker SV</v>
      </c>
      <c r="V33" s="68">
        <f>K38</f>
        <v>1163</v>
      </c>
      <c r="W33" s="68">
        <f>J38</f>
        <v>21</v>
      </c>
      <c r="X33">
        <f>K30</f>
        <v>3</v>
      </c>
    </row>
    <row r="34" spans="1:26" ht="15" customHeight="1" x14ac:dyDescent="0.3">
      <c r="A34" s="121">
        <v>2</v>
      </c>
      <c r="B34" s="123" t="s">
        <v>47</v>
      </c>
      <c r="C34" s="61">
        <v>95</v>
      </c>
      <c r="D34" s="61">
        <v>94</v>
      </c>
      <c r="E34" s="61">
        <v>95</v>
      </c>
      <c r="F34" s="61">
        <v>97</v>
      </c>
      <c r="G34" s="62">
        <f t="shared" ref="G34" si="3">SUM(C34:F34)</f>
        <v>381</v>
      </c>
      <c r="H34" s="63">
        <f>SUM(C35:F35)</f>
        <v>0</v>
      </c>
      <c r="I34" s="64" t="s">
        <v>31</v>
      </c>
      <c r="J34" s="65">
        <f>SUM(L35:O35)</f>
        <v>8</v>
      </c>
      <c r="K34" s="62">
        <f t="shared" ref="K34" si="4">SUM(L34:O34)</f>
        <v>386</v>
      </c>
      <c r="L34" s="61">
        <v>98</v>
      </c>
      <c r="M34" s="61">
        <v>97</v>
      </c>
      <c r="N34" s="61">
        <v>95</v>
      </c>
      <c r="O34" s="61">
        <v>96</v>
      </c>
      <c r="P34" s="125" t="s">
        <v>83</v>
      </c>
      <c r="Q34" s="121">
        <v>4</v>
      </c>
      <c r="U34" t="str">
        <f>P32</f>
        <v>Fölzer Verona</v>
      </c>
      <c r="V34" s="68">
        <f>K32</f>
        <v>397</v>
      </c>
      <c r="W34" s="68">
        <f>J32</f>
        <v>7</v>
      </c>
    </row>
    <row r="35" spans="1:26" ht="15" customHeight="1" x14ac:dyDescent="0.3">
      <c r="A35" s="122"/>
      <c r="B35" s="124"/>
      <c r="C35" s="56">
        <f>IF(C34&lt;O34,0,IF(C34=O34,1,2))</f>
        <v>0</v>
      </c>
      <c r="D35" s="56">
        <f>IF(D34&lt;N34,0,IF(D34=N34,1,2))</f>
        <v>0</v>
      </c>
      <c r="E35" s="56">
        <f>IF(E34&lt;M34,0,IF(E34=M34,1,2))</f>
        <v>0</v>
      </c>
      <c r="F35" s="56">
        <f>IF(F34&lt;L34,0,IF(F34=L34,1,2))</f>
        <v>0</v>
      </c>
      <c r="G35" s="57"/>
      <c r="H35" s="58"/>
      <c r="I35" s="59"/>
      <c r="J35" s="60"/>
      <c r="K35" s="57"/>
      <c r="L35" s="56">
        <f>IF(L34&lt;F34,0,IF(L34=F34,1,2))</f>
        <v>2</v>
      </c>
      <c r="M35" s="56">
        <f>IF(M34&lt;E34,0,IF(M34=E34,1,2))</f>
        <v>2</v>
      </c>
      <c r="N35" s="56">
        <f>IF(N34&lt;D34,0,IF(N34=D34,1,2))</f>
        <v>2</v>
      </c>
      <c r="O35" s="56">
        <f>IF(O34&lt;C34,0,IF(O34=C34,1,2))</f>
        <v>2</v>
      </c>
      <c r="P35" s="126"/>
      <c r="Q35" s="122"/>
      <c r="U35" t="str">
        <f>P34</f>
        <v>Fölzer Karl Heinz</v>
      </c>
      <c r="V35" s="68">
        <f>K34</f>
        <v>386</v>
      </c>
      <c r="W35" s="68">
        <f>J34</f>
        <v>8</v>
      </c>
    </row>
    <row r="36" spans="1:26" ht="15" customHeight="1" x14ac:dyDescent="0.3">
      <c r="A36" s="121">
        <v>3</v>
      </c>
      <c r="B36" s="123" t="s">
        <v>19</v>
      </c>
      <c r="C36" s="61">
        <v>99</v>
      </c>
      <c r="D36" s="61">
        <v>96</v>
      </c>
      <c r="E36" s="61">
        <v>93</v>
      </c>
      <c r="F36" s="61">
        <v>92</v>
      </c>
      <c r="G36" s="62">
        <f t="shared" ref="G36" si="5">SUM(C36:F36)</f>
        <v>380</v>
      </c>
      <c r="H36" s="63">
        <f>SUM(C37:F37)</f>
        <v>2</v>
      </c>
      <c r="I36" s="64" t="s">
        <v>31</v>
      </c>
      <c r="J36" s="65">
        <f>SUM(L37:O37)</f>
        <v>6</v>
      </c>
      <c r="K36" s="62">
        <f t="shared" ref="K36" si="6">SUM(L36:O36)</f>
        <v>380</v>
      </c>
      <c r="L36" s="61">
        <v>95</v>
      </c>
      <c r="M36" s="61">
        <v>95</v>
      </c>
      <c r="N36" s="61">
        <v>97</v>
      </c>
      <c r="O36" s="61">
        <v>93</v>
      </c>
      <c r="P36" s="125" t="s">
        <v>84</v>
      </c>
      <c r="Q36" s="121">
        <v>6</v>
      </c>
      <c r="U36" t="str">
        <f>P36</f>
        <v>Hansmann Sophie</v>
      </c>
      <c r="V36" s="68">
        <f>K36</f>
        <v>380</v>
      </c>
      <c r="W36" s="68">
        <f>J36</f>
        <v>6</v>
      </c>
    </row>
    <row r="37" spans="1:26" ht="15" customHeight="1" x14ac:dyDescent="0.3">
      <c r="A37" s="122"/>
      <c r="B37" s="124"/>
      <c r="C37" s="56">
        <f>IF(C36&lt;O36,0,IF(C36=O36,1,2))</f>
        <v>2</v>
      </c>
      <c r="D37" s="56">
        <f>IF(D36&lt;N36,0,IF(D36=N36,1,2))</f>
        <v>0</v>
      </c>
      <c r="E37" s="56">
        <f>IF(E36&lt;M36,0,IF(E36=M36,1,2))</f>
        <v>0</v>
      </c>
      <c r="F37" s="56">
        <f>IF(F36&lt;L36,0,IF(F36=L36,1,2))</f>
        <v>0</v>
      </c>
      <c r="G37" s="57"/>
      <c r="H37" s="58"/>
      <c r="I37" s="59"/>
      <c r="J37" s="60"/>
      <c r="K37" s="57"/>
      <c r="L37" s="56">
        <f>IF(L36&lt;F36,0,IF(L36=F36,1,2))</f>
        <v>2</v>
      </c>
      <c r="M37" s="56">
        <f>IF(M36&lt;E36,0,IF(M36=E36,1,2))</f>
        <v>2</v>
      </c>
      <c r="N37" s="56">
        <f>IF(N36&lt;D36,0,IF(N36=D36,1,2))</f>
        <v>2</v>
      </c>
      <c r="O37" s="56">
        <f>IF(O36&lt;C36,0,IF(O36=C36,1,2))</f>
        <v>0</v>
      </c>
      <c r="P37" s="126"/>
      <c r="Q37" s="122"/>
      <c r="U37" t="str">
        <f>A51</f>
        <v>SV Kainisch</v>
      </c>
      <c r="V37" s="68">
        <f>G59</f>
        <v>1091</v>
      </c>
      <c r="W37" s="68">
        <f>H59</f>
        <v>0</v>
      </c>
      <c r="X37">
        <f>G51</f>
        <v>0</v>
      </c>
      <c r="Z37" s="68"/>
    </row>
    <row r="38" spans="1:26" x14ac:dyDescent="0.3">
      <c r="A38" s="28"/>
      <c r="B38" s="163" t="str">
        <f>IF(H38=J38,"Stechen","Kein Stechen erforderlich")</f>
        <v>Kein Stechen erforderlich</v>
      </c>
      <c r="C38" s="164"/>
      <c r="D38" s="165"/>
      <c r="E38" s="166" t="s">
        <v>10</v>
      </c>
      <c r="F38" s="167"/>
      <c r="G38" s="66">
        <f>G36+G34+G32</f>
        <v>1153</v>
      </c>
      <c r="H38" s="29">
        <f>H36+H34+H32</f>
        <v>3</v>
      </c>
      <c r="I38" s="30" t="s">
        <v>31</v>
      </c>
      <c r="J38" s="67">
        <f>J36+J34+J32</f>
        <v>21</v>
      </c>
      <c r="K38" s="66">
        <f>K36+K34+K32</f>
        <v>1163</v>
      </c>
      <c r="L38" s="166" t="s">
        <v>10</v>
      </c>
      <c r="M38" s="167"/>
      <c r="N38" s="168" t="str">
        <f>IF(H38=J38,"Stechen","Kein Stechen erforderlich")</f>
        <v>Kein Stechen erforderlich</v>
      </c>
      <c r="O38" s="169"/>
      <c r="P38" s="170"/>
      <c r="Q38" s="28"/>
      <c r="U38" t="str">
        <f>B53</f>
        <v>Schrempf Wilhelm</v>
      </c>
      <c r="V38" s="68">
        <f>G53</f>
        <v>359</v>
      </c>
      <c r="W38" s="68">
        <f>H53</f>
        <v>0</v>
      </c>
      <c r="Z38" s="68"/>
    </row>
    <row r="39" spans="1:26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 t="str">
        <f>B55</f>
        <v>Hofer Antonia</v>
      </c>
      <c r="V39" s="68">
        <f>G55</f>
        <v>370</v>
      </c>
      <c r="W39" s="68">
        <f>H55</f>
        <v>0</v>
      </c>
      <c r="Z39" s="68"/>
    </row>
    <row r="40" spans="1:26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 t="str">
        <f>B57</f>
        <v>Haim Andreas</v>
      </c>
      <c r="V40" s="68">
        <f>G57</f>
        <v>362</v>
      </c>
      <c r="W40" s="68">
        <f>H57</f>
        <v>0</v>
      </c>
      <c r="Z40" s="68"/>
    </row>
    <row r="41" spans="1:26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 t="str">
        <f>L51</f>
        <v>SV RB Eggersdorf</v>
      </c>
      <c r="V41" s="68">
        <f>K59</f>
        <v>1156</v>
      </c>
      <c r="W41" s="68">
        <f>J59</f>
        <v>24</v>
      </c>
      <c r="X41">
        <f>K51</f>
        <v>3</v>
      </c>
      <c r="Z41" s="68"/>
    </row>
    <row r="42" spans="1:26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 t="str">
        <f>P53</f>
        <v>Meissl Theresa</v>
      </c>
      <c r="V42" s="68">
        <f>K53</f>
        <v>392</v>
      </c>
      <c r="W42" s="68">
        <f>J53</f>
        <v>8</v>
      </c>
      <c r="Z42" s="68"/>
    </row>
    <row r="43" spans="1:26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 t="str">
        <f>P55</f>
        <v>Kristandl Manfred</v>
      </c>
      <c r="V43" s="68">
        <f>K55</f>
        <v>391</v>
      </c>
      <c r="W43" s="68">
        <f>J55</f>
        <v>8</v>
      </c>
      <c r="Z43" s="68"/>
    </row>
    <row r="44" spans="1:26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 t="str">
        <f>P57</f>
        <v>Hottowy Bernhard</v>
      </c>
      <c r="V44" s="68">
        <f>K57</f>
        <v>373</v>
      </c>
      <c r="W44" s="68">
        <f>J57</f>
        <v>8</v>
      </c>
      <c r="Z44" s="68"/>
    </row>
    <row r="45" spans="1:26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 t="str">
        <f>A72</f>
        <v>SV Feistritztal</v>
      </c>
      <c r="V45" s="68">
        <f>G80</f>
        <v>1073</v>
      </c>
      <c r="W45">
        <f>H80</f>
        <v>0</v>
      </c>
      <c r="X45">
        <f>G72</f>
        <v>0</v>
      </c>
    </row>
    <row r="46" spans="1:26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 t="str">
        <f>B74</f>
        <v>Reisinger Christoph</v>
      </c>
      <c r="V46" s="68">
        <f>G74</f>
        <v>364</v>
      </c>
      <c r="W46" s="68">
        <f>H74</f>
        <v>0</v>
      </c>
    </row>
    <row r="47" spans="1:26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 t="str">
        <f>B76</f>
        <v>Bauernhofer Josef</v>
      </c>
      <c r="V47" s="68">
        <f>G76</f>
        <v>360</v>
      </c>
      <c r="W47" s="68">
        <f>H76</f>
        <v>0</v>
      </c>
    </row>
    <row r="48" spans="1:26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 t="str">
        <f>B78</f>
        <v>Lechner Theresa</v>
      </c>
      <c r="V48" s="68">
        <f>G78</f>
        <v>349</v>
      </c>
      <c r="W48" s="68">
        <f>H78</f>
        <v>0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 t="str">
        <f>L72</f>
        <v>SV Knittelfeld</v>
      </c>
      <c r="V49" s="68">
        <f>K80</f>
        <v>1164</v>
      </c>
      <c r="W49" s="68">
        <f>J80</f>
        <v>24</v>
      </c>
      <c r="X49">
        <f>K72</f>
        <v>3</v>
      </c>
    </row>
    <row r="50" spans="1:24" x14ac:dyDescent="0.3">
      <c r="U50" t="str">
        <f>P74</f>
        <v>Cermak Fabricio</v>
      </c>
      <c r="V50" s="68">
        <f>K74</f>
        <v>387</v>
      </c>
      <c r="W50" s="68">
        <f>J74</f>
        <v>8</v>
      </c>
    </row>
    <row r="51" spans="1:24" ht="15" thickBot="1" x14ac:dyDescent="0.35">
      <c r="A51" s="171" t="s">
        <v>64</v>
      </c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 t="s">
        <v>77</v>
      </c>
      <c r="M51" s="172"/>
      <c r="N51" s="172"/>
      <c r="O51" s="172"/>
      <c r="P51" s="172"/>
      <c r="Q51" s="173"/>
      <c r="U51" t="str">
        <f>P76</f>
        <v>Hoffelner Johannes</v>
      </c>
      <c r="V51" s="68">
        <f>K76</f>
        <v>389</v>
      </c>
      <c r="W51" s="68">
        <f>J76</f>
        <v>8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 t="str">
        <f>P78</f>
        <v>Plocher Christine</v>
      </c>
      <c r="V52" s="68">
        <f>K78</f>
        <v>388</v>
      </c>
      <c r="W52" s="68">
        <f>J78</f>
        <v>8</v>
      </c>
    </row>
    <row r="53" spans="1:24" ht="15" customHeight="1" x14ac:dyDescent="0.3">
      <c r="A53" s="140">
        <v>1</v>
      </c>
      <c r="B53" s="123" t="s">
        <v>65</v>
      </c>
      <c r="C53" s="51">
        <v>89</v>
      </c>
      <c r="D53" s="51">
        <v>90</v>
      </c>
      <c r="E53" s="51">
        <v>92</v>
      </c>
      <c r="F53" s="51">
        <v>88</v>
      </c>
      <c r="G53" s="52">
        <f>SUM(C53:F53)</f>
        <v>359</v>
      </c>
      <c r="H53" s="53">
        <f>SUM(C54:F54)</f>
        <v>0</v>
      </c>
      <c r="I53" s="54" t="s">
        <v>31</v>
      </c>
      <c r="J53" s="55">
        <f>SUM(L54:O54)</f>
        <v>8</v>
      </c>
      <c r="K53" s="52">
        <f>SUM(L53:O53)</f>
        <v>392</v>
      </c>
      <c r="L53" s="51">
        <v>99</v>
      </c>
      <c r="M53" s="51">
        <v>99</v>
      </c>
      <c r="N53" s="51">
        <v>100</v>
      </c>
      <c r="O53" s="51">
        <v>94</v>
      </c>
      <c r="P53" s="148" t="s">
        <v>16</v>
      </c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0</v>
      </c>
      <c r="D54" s="56">
        <f>IF(D53&lt;N53,0,IF(D53=N53,1,2))</f>
        <v>0</v>
      </c>
      <c r="E54" s="56">
        <f>IF(E53&lt;M53,0,IF(E53=M53,1,2))</f>
        <v>0</v>
      </c>
      <c r="F54" s="56">
        <f>IF(F53&lt;L53,0,IF(F53=L53,1,2))</f>
        <v>0</v>
      </c>
      <c r="G54" s="57"/>
      <c r="H54" s="58"/>
      <c r="I54" s="59"/>
      <c r="J54" s="60"/>
      <c r="K54" s="57"/>
      <c r="L54" s="56">
        <f>IF(L53&lt;F53,0,IF(L53=F53,1,2))</f>
        <v>2</v>
      </c>
      <c r="M54" s="56">
        <f>IF(M53&lt;E53,0,IF(M53=E53,1,2))</f>
        <v>2</v>
      </c>
      <c r="N54" s="56">
        <f>IF(N53&lt;D53,0,IF(N53=D53,1,2))</f>
        <v>2</v>
      </c>
      <c r="O54" s="56">
        <f>IF(O53&lt;C53,0,IF(O53=C53,1,2))</f>
        <v>2</v>
      </c>
      <c r="P54" s="149"/>
      <c r="Q54" s="122"/>
    </row>
    <row r="55" spans="1:24" ht="15" customHeight="1" x14ac:dyDescent="0.3">
      <c r="A55" s="121">
        <v>2</v>
      </c>
      <c r="B55" s="123" t="s">
        <v>72</v>
      </c>
      <c r="C55" s="61">
        <v>93</v>
      </c>
      <c r="D55" s="61">
        <v>94</v>
      </c>
      <c r="E55" s="61">
        <v>89</v>
      </c>
      <c r="F55" s="61">
        <v>94</v>
      </c>
      <c r="G55" s="62">
        <f t="shared" ref="G55" si="7">SUM(C55:F55)</f>
        <v>370</v>
      </c>
      <c r="H55" s="63">
        <f>SUM(C56:F56)</f>
        <v>0</v>
      </c>
      <c r="I55" s="64" t="s">
        <v>31</v>
      </c>
      <c r="J55" s="65">
        <f>SUM(L56:O56)</f>
        <v>8</v>
      </c>
      <c r="K55" s="62">
        <f t="shared" ref="K55" si="8">SUM(L55:O55)</f>
        <v>391</v>
      </c>
      <c r="L55" s="61">
        <v>97</v>
      </c>
      <c r="M55" s="61">
        <v>98</v>
      </c>
      <c r="N55" s="61">
        <v>99</v>
      </c>
      <c r="O55" s="61">
        <v>97</v>
      </c>
      <c r="P55" s="125" t="s">
        <v>15</v>
      </c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0</v>
      </c>
      <c r="D56" s="56">
        <f>IF(D55&lt;N55,0,IF(D55=N55,1,2))</f>
        <v>0</v>
      </c>
      <c r="E56" s="56">
        <f>IF(E55&lt;M55,0,IF(E55=M55,1,2))</f>
        <v>0</v>
      </c>
      <c r="F56" s="56">
        <f>IF(F55&lt;L55,0,IF(F55=L55,1,2))</f>
        <v>0</v>
      </c>
      <c r="G56" s="57"/>
      <c r="H56" s="58"/>
      <c r="I56" s="59"/>
      <c r="J56" s="60"/>
      <c r="K56" s="57"/>
      <c r="L56" s="56">
        <f>IF(L55&lt;F55,0,IF(L55=F55,1,2))</f>
        <v>2</v>
      </c>
      <c r="M56" s="56">
        <f>IF(M55&lt;E55,0,IF(M55=E55,1,2))</f>
        <v>2</v>
      </c>
      <c r="N56" s="56">
        <f>IF(N55&lt;D55,0,IF(N55=D55,1,2))</f>
        <v>2</v>
      </c>
      <c r="O56" s="56">
        <f>IF(O55&lt;C55,0,IF(O55=C55,1,2))</f>
        <v>2</v>
      </c>
      <c r="P56" s="126"/>
      <c r="Q56" s="122"/>
    </row>
    <row r="57" spans="1:24" ht="15" customHeight="1" x14ac:dyDescent="0.3">
      <c r="A57" s="121">
        <v>3</v>
      </c>
      <c r="B57" s="123" t="s">
        <v>95</v>
      </c>
      <c r="C57" s="61">
        <v>89</v>
      </c>
      <c r="D57" s="61">
        <v>88</v>
      </c>
      <c r="E57" s="61">
        <v>92</v>
      </c>
      <c r="F57" s="61">
        <v>93</v>
      </c>
      <c r="G57" s="62">
        <f t="shared" ref="G57" si="9">SUM(C57:F57)</f>
        <v>362</v>
      </c>
      <c r="H57" s="63">
        <f>SUM(C58:F58)</f>
        <v>0</v>
      </c>
      <c r="I57" s="64" t="s">
        <v>31</v>
      </c>
      <c r="J57" s="65">
        <f>SUM(L58:O58)</f>
        <v>8</v>
      </c>
      <c r="K57" s="62">
        <f t="shared" ref="K57" si="10">SUM(L57:O57)</f>
        <v>373</v>
      </c>
      <c r="L57" s="61">
        <v>95</v>
      </c>
      <c r="M57" s="61">
        <v>93</v>
      </c>
      <c r="N57" s="61">
        <v>93</v>
      </c>
      <c r="O57" s="61">
        <v>92</v>
      </c>
      <c r="P57" s="125" t="s">
        <v>69</v>
      </c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0</v>
      </c>
      <c r="D58" s="56">
        <f>IF(D57&lt;N57,0,IF(D57=N57,1,2))</f>
        <v>0</v>
      </c>
      <c r="E58" s="56">
        <f>IF(E57&lt;M57,0,IF(E57=M57,1,2))</f>
        <v>0</v>
      </c>
      <c r="F58" s="56">
        <f>IF(F57&lt;L57,0,IF(F57=L57,1,2))</f>
        <v>0</v>
      </c>
      <c r="G58" s="57"/>
      <c r="H58" s="58"/>
      <c r="I58" s="59"/>
      <c r="J58" s="60"/>
      <c r="K58" s="57"/>
      <c r="L58" s="56">
        <f>IF(L57&lt;F57,0,IF(L57=F57,1,2))</f>
        <v>2</v>
      </c>
      <c r="M58" s="56">
        <f>IF(M57&lt;E57,0,IF(M57=E57,1,2))</f>
        <v>2</v>
      </c>
      <c r="N58" s="56">
        <f>IF(N57&lt;D57,0,IF(N57=D57,1,2))</f>
        <v>2</v>
      </c>
      <c r="O58" s="56">
        <f>IF(O57&lt;C57,0,IF(O57=C57,1,2))</f>
        <v>2</v>
      </c>
      <c r="P58" s="126"/>
      <c r="Q58" s="122"/>
    </row>
    <row r="59" spans="1:24" x14ac:dyDescent="0.3">
      <c r="A59" s="28"/>
      <c r="B59" s="163" t="str">
        <f>IF(H59=J59,"Stechen","Kein Stechen erforderlich")</f>
        <v>Kein Stechen erforderlich</v>
      </c>
      <c r="C59" s="164"/>
      <c r="D59" s="165"/>
      <c r="E59" s="166" t="s">
        <v>10</v>
      </c>
      <c r="F59" s="167"/>
      <c r="G59" s="66">
        <f>G57+G55+G53</f>
        <v>1091</v>
      </c>
      <c r="H59" s="29">
        <f>H57+H55+H53</f>
        <v>0</v>
      </c>
      <c r="I59" s="30" t="s">
        <v>31</v>
      </c>
      <c r="J59" s="67">
        <f>J57+J55+J53</f>
        <v>24</v>
      </c>
      <c r="K59" s="66">
        <f>K57+K55+K53</f>
        <v>1156</v>
      </c>
      <c r="L59" s="166" t="s">
        <v>10</v>
      </c>
      <c r="M59" s="167"/>
      <c r="N59" s="168" t="str">
        <f>IF(H59=J59,"Stechen","Kein Stechen erforderlich")</f>
        <v>Kein Stechen erforderlich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 t="s">
        <v>85</v>
      </c>
      <c r="B72" s="172"/>
      <c r="C72" s="172"/>
      <c r="D72" s="172"/>
      <c r="E72" s="172"/>
      <c r="F72" s="173"/>
      <c r="G72" s="21">
        <v>0</v>
      </c>
      <c r="H72" s="98" t="s">
        <v>21</v>
      </c>
      <c r="I72" s="98"/>
      <c r="J72" s="98"/>
      <c r="K72" s="21">
        <v>3</v>
      </c>
      <c r="L72" s="171" t="s">
        <v>78</v>
      </c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 t="s">
        <v>96</v>
      </c>
      <c r="C74" s="51">
        <v>88</v>
      </c>
      <c r="D74" s="51">
        <v>94</v>
      </c>
      <c r="E74" s="51">
        <v>93</v>
      </c>
      <c r="F74" s="51">
        <v>89</v>
      </c>
      <c r="G74" s="52">
        <f>SUM(C74:F74)</f>
        <v>364</v>
      </c>
      <c r="H74" s="53">
        <f>SUM(C75:F75)</f>
        <v>0</v>
      </c>
      <c r="I74" s="54" t="s">
        <v>31</v>
      </c>
      <c r="J74" s="55">
        <f>SUM(L75:O75)</f>
        <v>8</v>
      </c>
      <c r="K74" s="52">
        <f>SUM(L74:O74)</f>
        <v>387</v>
      </c>
      <c r="L74" s="51">
        <v>98</v>
      </c>
      <c r="M74" s="51">
        <v>96</v>
      </c>
      <c r="N74" s="51">
        <v>96</v>
      </c>
      <c r="O74" s="51">
        <v>97</v>
      </c>
      <c r="P74" s="148" t="s">
        <v>99</v>
      </c>
      <c r="Q74" s="140">
        <v>2</v>
      </c>
    </row>
    <row r="75" spans="1:17" x14ac:dyDescent="0.3">
      <c r="A75" s="122"/>
      <c r="B75" s="124"/>
      <c r="C75" s="56">
        <f>IF(C74&lt;O74,0,IF(C74=O74,1,2))</f>
        <v>0</v>
      </c>
      <c r="D75" s="56">
        <f>IF(D74&lt;N74,0,IF(D74=N74,1,2))</f>
        <v>0</v>
      </c>
      <c r="E75" s="56">
        <f>IF(E74&lt;M74,0,IF(E74=M74,1,2))</f>
        <v>0</v>
      </c>
      <c r="F75" s="56">
        <f>IF(F74&lt;L74,0,IF(F74=L74,1,2))</f>
        <v>0</v>
      </c>
      <c r="G75" s="57"/>
      <c r="H75" s="58"/>
      <c r="I75" s="59"/>
      <c r="J75" s="60"/>
      <c r="K75" s="57"/>
      <c r="L75" s="56">
        <f>IF(L74&lt;F74,0,IF(L74=F74,1,2))</f>
        <v>2</v>
      </c>
      <c r="M75" s="56">
        <f>IF(M74&lt;E74,0,IF(M74=E74,1,2))</f>
        <v>2</v>
      </c>
      <c r="N75" s="56">
        <f>IF(N74&lt;D74,0,IF(N74=D74,1,2))</f>
        <v>2</v>
      </c>
      <c r="O75" s="56">
        <f>IF(O74&lt;C74,0,IF(O74=C74,1,2))</f>
        <v>2</v>
      </c>
      <c r="P75" s="149"/>
      <c r="Q75" s="122"/>
    </row>
    <row r="76" spans="1:17" x14ac:dyDescent="0.3">
      <c r="A76" s="121">
        <v>2</v>
      </c>
      <c r="B76" s="123" t="s">
        <v>97</v>
      </c>
      <c r="C76" s="61">
        <v>92</v>
      </c>
      <c r="D76" s="61">
        <v>88</v>
      </c>
      <c r="E76" s="61">
        <v>90</v>
      </c>
      <c r="F76" s="61">
        <v>90</v>
      </c>
      <c r="G76" s="62">
        <f t="shared" ref="G76" si="11">SUM(C76:F76)</f>
        <v>360</v>
      </c>
      <c r="H76" s="63">
        <f>SUM(C77:F77)</f>
        <v>0</v>
      </c>
      <c r="I76" s="64" t="s">
        <v>31</v>
      </c>
      <c r="J76" s="65">
        <f>SUM(L77:O77)</f>
        <v>8</v>
      </c>
      <c r="K76" s="62">
        <f t="shared" ref="K76" si="12">SUM(L76:O76)</f>
        <v>389</v>
      </c>
      <c r="L76" s="61">
        <v>98</v>
      </c>
      <c r="M76" s="61">
        <v>97</v>
      </c>
      <c r="N76" s="61">
        <v>95</v>
      </c>
      <c r="O76" s="61">
        <v>99</v>
      </c>
      <c r="P76" s="125" t="s">
        <v>80</v>
      </c>
      <c r="Q76" s="121">
        <v>4</v>
      </c>
    </row>
    <row r="77" spans="1:17" x14ac:dyDescent="0.3">
      <c r="A77" s="122"/>
      <c r="B77" s="124"/>
      <c r="C77" s="56">
        <f>IF(C76&lt;O76,0,IF(C76=O76,1,2))</f>
        <v>0</v>
      </c>
      <c r="D77" s="56">
        <f>IF(D76&lt;N76,0,IF(D76=N76,1,2))</f>
        <v>0</v>
      </c>
      <c r="E77" s="56">
        <f>IF(E76&lt;M76,0,IF(E76=M76,1,2))</f>
        <v>0</v>
      </c>
      <c r="F77" s="56">
        <f>IF(F76&lt;L76,0,IF(F76=L76,1,2))</f>
        <v>0</v>
      </c>
      <c r="G77" s="57"/>
      <c r="H77" s="58"/>
      <c r="I77" s="59"/>
      <c r="J77" s="60"/>
      <c r="K77" s="57"/>
      <c r="L77" s="56">
        <f>IF(L76&lt;F76,0,IF(L76=F76,1,2))</f>
        <v>2</v>
      </c>
      <c r="M77" s="56">
        <f>IF(M76&lt;E76,0,IF(M76=E76,1,2))</f>
        <v>2</v>
      </c>
      <c r="N77" s="56">
        <f>IF(N76&lt;D76,0,IF(N76=D76,1,2))</f>
        <v>2</v>
      </c>
      <c r="O77" s="56">
        <f>IF(O76&lt;C76,0,IF(O76=C76,1,2))</f>
        <v>2</v>
      </c>
      <c r="P77" s="126"/>
      <c r="Q77" s="122"/>
    </row>
    <row r="78" spans="1:17" x14ac:dyDescent="0.3">
      <c r="A78" s="121">
        <v>3</v>
      </c>
      <c r="B78" s="123" t="s">
        <v>98</v>
      </c>
      <c r="C78" s="61">
        <v>88</v>
      </c>
      <c r="D78" s="61">
        <v>87</v>
      </c>
      <c r="E78" s="61">
        <v>86</v>
      </c>
      <c r="F78" s="61">
        <v>88</v>
      </c>
      <c r="G78" s="62">
        <f t="shared" ref="G78" si="13">SUM(C78:F78)</f>
        <v>349</v>
      </c>
      <c r="H78" s="63">
        <f>SUM(C79:F79)</f>
        <v>0</v>
      </c>
      <c r="I78" s="64" t="s">
        <v>31</v>
      </c>
      <c r="J78" s="65">
        <f>SUM(L79:O79)</f>
        <v>8</v>
      </c>
      <c r="K78" s="62">
        <f t="shared" ref="K78" si="14">SUM(L78:O78)</f>
        <v>388</v>
      </c>
      <c r="L78" s="61">
        <v>96</v>
      </c>
      <c r="M78" s="61">
        <v>98</v>
      </c>
      <c r="N78" s="61">
        <v>98</v>
      </c>
      <c r="O78" s="61">
        <v>96</v>
      </c>
      <c r="P78" s="125" t="s">
        <v>100</v>
      </c>
      <c r="Q78" s="121">
        <v>6</v>
      </c>
    </row>
    <row r="79" spans="1:17" x14ac:dyDescent="0.3">
      <c r="A79" s="122"/>
      <c r="B79" s="124"/>
      <c r="C79" s="56">
        <f>IF(C78&lt;O78,0,IF(C78=O78,1,2))</f>
        <v>0</v>
      </c>
      <c r="D79" s="56">
        <f>IF(D78&lt;N78,0,IF(D78=N78,1,2))</f>
        <v>0</v>
      </c>
      <c r="E79" s="56">
        <f>IF(E78&lt;M78,0,IF(E78=M78,1,2))</f>
        <v>0</v>
      </c>
      <c r="F79" s="56">
        <f>IF(F78&lt;L78,0,IF(F78=L78,1,2))</f>
        <v>0</v>
      </c>
      <c r="G79" s="57"/>
      <c r="H79" s="58"/>
      <c r="I79" s="59"/>
      <c r="J79" s="60"/>
      <c r="K79" s="57"/>
      <c r="L79" s="56">
        <f>IF(L78&lt;F78,0,IF(L78=F78,1,2))</f>
        <v>2</v>
      </c>
      <c r="M79" s="56">
        <f>IF(M78&lt;E78,0,IF(M78=E78,1,2))</f>
        <v>2</v>
      </c>
      <c r="N79" s="56">
        <f>IF(N78&lt;D78,0,IF(N78=D78,1,2))</f>
        <v>2</v>
      </c>
      <c r="O79" s="56">
        <f>IF(O78&lt;C78,0,IF(O78=C78,1,2))</f>
        <v>2</v>
      </c>
      <c r="P79" s="126"/>
      <c r="Q79" s="122"/>
    </row>
    <row r="80" spans="1:17" x14ac:dyDescent="0.3">
      <c r="A80" s="28"/>
      <c r="B80" s="163" t="str">
        <f>IF(H80=J80,"Stechen","Kein Stechen erforderlich")</f>
        <v>Kein Stechen erforderlich</v>
      </c>
      <c r="C80" s="164"/>
      <c r="D80" s="165"/>
      <c r="E80" s="166" t="s">
        <v>10</v>
      </c>
      <c r="F80" s="167"/>
      <c r="G80" s="66">
        <f>G78+G76+G74</f>
        <v>1073</v>
      </c>
      <c r="H80" s="29">
        <f>H78+H76+H74</f>
        <v>0</v>
      </c>
      <c r="I80" s="30" t="s">
        <v>31</v>
      </c>
      <c r="J80" s="67">
        <f>J78+J76+J74</f>
        <v>24</v>
      </c>
      <c r="K80" s="66">
        <f>K78+K76+K74</f>
        <v>1164</v>
      </c>
      <c r="L80" s="166" t="s">
        <v>10</v>
      </c>
      <c r="M80" s="167"/>
      <c r="N80" s="168" t="str">
        <f>IF(H80=J80,"Stechen","Kein Stechen erforderlich")</f>
        <v>Kein Stechen erforderlich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1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2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X89"/>
  <sheetViews>
    <sheetView topLeftCell="A31" workbookViewId="0">
      <selection activeCell="S45" sqref="S45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20" ht="30" x14ac:dyDescent="0.3">
      <c r="A1" s="152" t="s">
        <v>101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20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20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20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20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20" ht="15" thickBot="1" x14ac:dyDescent="0.35">
      <c r="A9" s="171" t="s">
        <v>85</v>
      </c>
      <c r="B9" s="172"/>
      <c r="C9" s="172"/>
      <c r="D9" s="172"/>
      <c r="E9" s="172"/>
      <c r="F9" s="173"/>
      <c r="G9" s="21">
        <v>0</v>
      </c>
      <c r="H9" s="98" t="s">
        <v>21</v>
      </c>
      <c r="I9" s="98"/>
      <c r="J9" s="98"/>
      <c r="K9" s="21">
        <v>3</v>
      </c>
      <c r="L9" s="171" t="s">
        <v>77</v>
      </c>
      <c r="M9" s="172"/>
      <c r="N9" s="172"/>
      <c r="O9" s="172"/>
      <c r="P9" s="172"/>
      <c r="Q9" s="173"/>
    </row>
    <row r="10" spans="1:20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20" x14ac:dyDescent="0.3">
      <c r="A11" s="140">
        <v>1</v>
      </c>
      <c r="B11" s="123" t="s">
        <v>89</v>
      </c>
      <c r="C11" s="51">
        <v>89</v>
      </c>
      <c r="D11" s="51">
        <v>94</v>
      </c>
      <c r="E11" s="51">
        <v>88</v>
      </c>
      <c r="F11" s="51">
        <v>92</v>
      </c>
      <c r="G11" s="52">
        <f>SUM(C11:F11)</f>
        <v>363</v>
      </c>
      <c r="H11" s="53">
        <f>SUM(C12:F12)</f>
        <v>0</v>
      </c>
      <c r="I11" s="54" t="s">
        <v>31</v>
      </c>
      <c r="J11" s="55">
        <v>8</v>
      </c>
      <c r="K11" s="52">
        <f>SUM(L11:O11)</f>
        <v>394</v>
      </c>
      <c r="L11" s="51">
        <v>100</v>
      </c>
      <c r="M11" s="51">
        <v>99</v>
      </c>
      <c r="N11" s="51">
        <v>97</v>
      </c>
      <c r="O11" s="51">
        <v>98</v>
      </c>
      <c r="P11" s="148" t="s">
        <v>70</v>
      </c>
      <c r="Q11" s="140">
        <v>2</v>
      </c>
      <c r="R11" s="174"/>
      <c r="S11" s="175"/>
      <c r="T11" s="175"/>
    </row>
    <row r="12" spans="1:20" x14ac:dyDescent="0.3">
      <c r="A12" s="122"/>
      <c r="B12" s="124"/>
      <c r="C12" s="56">
        <f>IF(C11&lt;O11,0,IF(C11=O11,1,2))</f>
        <v>0</v>
      </c>
      <c r="D12" s="56">
        <f>IF(D11&lt;N11,0,IF(D11=N11,1,2))</f>
        <v>0</v>
      </c>
      <c r="E12" s="56">
        <f>IF(E11&lt;M11,0,IF(E11=M11,1,2))</f>
        <v>0</v>
      </c>
      <c r="F12" s="56">
        <f>IF(F11&lt;L11,0,IF(F11=L11,1,2))</f>
        <v>0</v>
      </c>
      <c r="G12" s="57"/>
      <c r="H12" s="58"/>
      <c r="I12" s="59"/>
      <c r="J12" s="60"/>
      <c r="K12" s="57"/>
      <c r="L12" s="56">
        <f>IF(L11&lt;F11,0,IF(L11=F11,1,2))</f>
        <v>2</v>
      </c>
      <c r="M12" s="56">
        <f>IF(M11&lt;E11,0,IF(M11=E11,1,2))</f>
        <v>2</v>
      </c>
      <c r="N12" s="56">
        <f>IF(N11&lt;D11,0,IF(N11=D11,1,2))</f>
        <v>2</v>
      </c>
      <c r="O12" s="56">
        <f>IF(O11&lt;C11,0,IF(O11=C11,1,2))</f>
        <v>2</v>
      </c>
      <c r="P12" s="149"/>
      <c r="Q12" s="122"/>
      <c r="R12" s="174"/>
      <c r="S12" s="175"/>
      <c r="T12" s="175"/>
    </row>
    <row r="13" spans="1:20" x14ac:dyDescent="0.3">
      <c r="A13" s="121">
        <v>2</v>
      </c>
      <c r="B13" s="123" t="s">
        <v>102</v>
      </c>
      <c r="C13" s="61">
        <v>100</v>
      </c>
      <c r="D13" s="61">
        <v>99</v>
      </c>
      <c r="E13" s="61">
        <v>100</v>
      </c>
      <c r="F13" s="61">
        <v>100</v>
      </c>
      <c r="G13" s="62">
        <f t="shared" ref="G13:G15" si="0">SUM(C13:F13)</f>
        <v>399</v>
      </c>
      <c r="H13" s="63">
        <f>SUM(C14:F14)</f>
        <v>6</v>
      </c>
      <c r="I13" s="64" t="s">
        <v>31</v>
      </c>
      <c r="J13" s="65">
        <v>2</v>
      </c>
      <c r="K13" s="62">
        <f t="shared" ref="K13:K15" si="1">SUM(L13:O13)</f>
        <v>395</v>
      </c>
      <c r="L13" s="61">
        <v>98</v>
      </c>
      <c r="M13" s="61">
        <v>98</v>
      </c>
      <c r="N13" s="61">
        <v>100</v>
      </c>
      <c r="O13" s="61">
        <v>99</v>
      </c>
      <c r="P13" s="125" t="s">
        <v>16</v>
      </c>
      <c r="Q13" s="121">
        <v>4</v>
      </c>
      <c r="R13" s="174"/>
      <c r="S13" s="175"/>
      <c r="T13" s="175"/>
    </row>
    <row r="14" spans="1:20" x14ac:dyDescent="0.3">
      <c r="A14" s="122"/>
      <c r="B14" s="124"/>
      <c r="C14" s="56">
        <f>IF(C13&lt;O13,0,IF(C13=O13,1,2))</f>
        <v>2</v>
      </c>
      <c r="D14" s="56">
        <f>IF(D13&lt;N13,0,IF(D13=N13,1,2))</f>
        <v>0</v>
      </c>
      <c r="E14" s="56">
        <f>IF(E13&lt;M13,0,IF(E13=M13,1,2))</f>
        <v>2</v>
      </c>
      <c r="F14" s="56">
        <f>IF(F13&lt;L13,0,IF(F13=L13,1,2))</f>
        <v>2</v>
      </c>
      <c r="G14" s="57"/>
      <c r="H14" s="58"/>
      <c r="I14" s="59"/>
      <c r="J14" s="60"/>
      <c r="K14" s="57"/>
      <c r="L14" s="56">
        <f>IF(L13&lt;F13,0,IF(L13=F13,1,2))</f>
        <v>0</v>
      </c>
      <c r="M14" s="56">
        <f>IF(M13&lt;E13,0,IF(M13=E13,1,2))</f>
        <v>0</v>
      </c>
      <c r="N14" s="56">
        <f>IF(N13&lt;D13,0,IF(N13=D13,1,2))</f>
        <v>2</v>
      </c>
      <c r="O14" s="56">
        <f>IF(O13&lt;C13,0,IF(O13=C13,1,2))</f>
        <v>0</v>
      </c>
      <c r="P14" s="126"/>
      <c r="Q14" s="122"/>
      <c r="R14" s="174"/>
      <c r="S14" s="175"/>
      <c r="T14" s="175"/>
    </row>
    <row r="15" spans="1:20" x14ac:dyDescent="0.3">
      <c r="A15" s="121">
        <v>3</v>
      </c>
      <c r="B15" s="123" t="s">
        <v>103</v>
      </c>
      <c r="C15" s="61">
        <v>97</v>
      </c>
      <c r="D15" s="61">
        <v>98</v>
      </c>
      <c r="E15" s="61">
        <v>95</v>
      </c>
      <c r="F15" s="61">
        <v>97</v>
      </c>
      <c r="G15" s="62">
        <f t="shared" si="0"/>
        <v>387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384</v>
      </c>
      <c r="L15" s="61">
        <v>95</v>
      </c>
      <c r="M15" s="61">
        <v>96</v>
      </c>
      <c r="N15" s="61">
        <v>94</v>
      </c>
      <c r="O15" s="61">
        <v>99</v>
      </c>
      <c r="P15" s="125" t="s">
        <v>15</v>
      </c>
      <c r="Q15" s="121">
        <v>6</v>
      </c>
    </row>
    <row r="16" spans="1:20" x14ac:dyDescent="0.3">
      <c r="A16" s="122"/>
      <c r="B16" s="124"/>
      <c r="C16" s="56">
        <f>IF(C15&lt;O15,0,IF(C15=O15,1,2))</f>
        <v>0</v>
      </c>
      <c r="D16" s="56">
        <f>IF(D15&lt;N15,0,IF(D15=N15,1,2))</f>
        <v>2</v>
      </c>
      <c r="E16" s="56">
        <f>IF(E15&lt;M15,0,IF(E15=M15,1,2))</f>
        <v>0</v>
      </c>
      <c r="F16" s="56">
        <f>IF(F15&lt;L15,0,IF(F15=L15,1,2))</f>
        <v>2</v>
      </c>
      <c r="G16" s="57"/>
      <c r="H16" s="58"/>
      <c r="I16" s="59"/>
      <c r="J16" s="60"/>
      <c r="K16" s="57"/>
      <c r="L16" s="56">
        <f>IF(L15&lt;F15,0,IF(L15=F15,1,2))</f>
        <v>0</v>
      </c>
      <c r="M16" s="56">
        <f>IF(M15&lt;E15,0,IF(M15=E15,1,2))</f>
        <v>2</v>
      </c>
      <c r="N16" s="56">
        <f>IF(N15&lt;D15,0,IF(N15=D15,1,2))</f>
        <v>0</v>
      </c>
      <c r="O16" s="56">
        <f>IF(O15&lt;C15,0,IF(O15=C15,1,2))</f>
        <v>2</v>
      </c>
      <c r="P16" s="126"/>
      <c r="Q16" s="122"/>
    </row>
    <row r="17" spans="1:24" x14ac:dyDescent="0.3">
      <c r="A17" s="28"/>
      <c r="B17" s="163" t="str">
        <f>IF(H17=J17,"Stechen","Kein Stechen erforderlich")</f>
        <v>Kein Stechen erforderlich</v>
      </c>
      <c r="C17" s="164"/>
      <c r="D17" s="165"/>
      <c r="E17" s="166" t="s">
        <v>10</v>
      </c>
      <c r="F17" s="167"/>
      <c r="G17" s="66">
        <f>G15+G13+G11</f>
        <v>1149</v>
      </c>
      <c r="H17" s="29">
        <f>H15+H13+H11</f>
        <v>10</v>
      </c>
      <c r="I17" s="30" t="s">
        <v>31</v>
      </c>
      <c r="J17" s="67">
        <f>J15+J13+J11</f>
        <v>14</v>
      </c>
      <c r="K17" s="66">
        <f>K15+K13+K11</f>
        <v>1173</v>
      </c>
      <c r="L17" s="166" t="s">
        <v>10</v>
      </c>
      <c r="M17" s="167"/>
      <c r="N17" s="168" t="str">
        <f>IF(H17=J17,"Stechen","Kein Stechen erforderlich")</f>
        <v>Kein Stechen erforderlich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 t="str">
        <f>A9</f>
        <v>SV Feistritztal</v>
      </c>
      <c r="V21" s="68">
        <f>G17</f>
        <v>1149</v>
      </c>
      <c r="W21">
        <f>H17</f>
        <v>10</v>
      </c>
      <c r="X21">
        <f>G9</f>
        <v>0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 t="str">
        <f>B11</f>
        <v>Gölles Franz</v>
      </c>
      <c r="V22" s="68">
        <f>G11</f>
        <v>363</v>
      </c>
      <c r="W22" s="68">
        <f>H11</f>
        <v>0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 t="str">
        <f>B13</f>
        <v>Strempfl Martin</v>
      </c>
      <c r="V23" s="68">
        <f>G13</f>
        <v>399</v>
      </c>
      <c r="W23" s="68">
        <f>H13</f>
        <v>6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 t="str">
        <f>B15</f>
        <v>Matzer Madeleine</v>
      </c>
      <c r="V24" s="68">
        <f>G15</f>
        <v>387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 t="str">
        <f>L9</f>
        <v>SV RB Eggersdorf</v>
      </c>
      <c r="V25" s="68">
        <f>K17</f>
        <v>1173</v>
      </c>
      <c r="W25" s="68">
        <f>J17</f>
        <v>14</v>
      </c>
      <c r="X25">
        <f>K9</f>
        <v>3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 t="str">
        <f>P11</f>
        <v>Glockengießer Elisa</v>
      </c>
      <c r="V26" s="68">
        <f>K11</f>
        <v>394</v>
      </c>
      <c r="W26" s="68">
        <f>J11</f>
        <v>8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 t="str">
        <f>P13</f>
        <v>Meissl Theresa</v>
      </c>
      <c r="V27" s="68">
        <f>K13</f>
        <v>395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 t="str">
        <f>P15</f>
        <v>Kristandl Manfred</v>
      </c>
      <c r="V28" s="68">
        <f>K15</f>
        <v>384</v>
      </c>
      <c r="W28" s="68">
        <f t="shared" si="2"/>
        <v>2</v>
      </c>
    </row>
    <row r="29" spans="1:24" x14ac:dyDescent="0.3">
      <c r="U29" t="str">
        <f>A30</f>
        <v>Brucker SV</v>
      </c>
      <c r="V29" s="68">
        <f>G38</f>
        <v>1171</v>
      </c>
      <c r="W29" s="68">
        <f>H38</f>
        <v>22</v>
      </c>
      <c r="X29">
        <f>G30</f>
        <v>3</v>
      </c>
    </row>
    <row r="30" spans="1:24" ht="15" thickBot="1" x14ac:dyDescent="0.35">
      <c r="A30" s="171" t="s">
        <v>82</v>
      </c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 t="s">
        <v>11</v>
      </c>
      <c r="M30" s="172"/>
      <c r="N30" s="172"/>
      <c r="O30" s="172"/>
      <c r="P30" s="172"/>
      <c r="Q30" s="173"/>
      <c r="U30" t="str">
        <f>B32</f>
        <v>Fölzer Verona</v>
      </c>
      <c r="V30" s="68">
        <f>G32</f>
        <v>397</v>
      </c>
      <c r="W30" s="68">
        <f>H32</f>
        <v>8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 t="str">
        <f>B34</f>
        <v>Fölzer Karl Heinz</v>
      </c>
      <c r="V31" s="68">
        <f>G34</f>
        <v>383</v>
      </c>
      <c r="W31" s="68">
        <f>H34</f>
        <v>6</v>
      </c>
    </row>
    <row r="32" spans="1:24" ht="15" customHeight="1" x14ac:dyDescent="0.3">
      <c r="A32" s="140">
        <v>1</v>
      </c>
      <c r="B32" s="123" t="s">
        <v>12</v>
      </c>
      <c r="C32" s="51">
        <v>97</v>
      </c>
      <c r="D32" s="51">
        <v>100</v>
      </c>
      <c r="E32" s="51">
        <v>100</v>
      </c>
      <c r="F32" s="51">
        <v>100</v>
      </c>
      <c r="G32" s="52">
        <f>SUM(C32:F32)</f>
        <v>397</v>
      </c>
      <c r="H32" s="53">
        <f>SUM(C33:F33)</f>
        <v>8</v>
      </c>
      <c r="I32" s="54" t="s">
        <v>31</v>
      </c>
      <c r="J32" s="55">
        <f>SUM(L33:O33)</f>
        <v>0</v>
      </c>
      <c r="K32" s="52">
        <f>SUM(L32:O32)</f>
        <v>385</v>
      </c>
      <c r="L32" s="51">
        <v>97</v>
      </c>
      <c r="M32" s="51">
        <v>94</v>
      </c>
      <c r="N32" s="51">
        <v>98</v>
      </c>
      <c r="O32" s="51">
        <v>96</v>
      </c>
      <c r="P32" s="148" t="s">
        <v>86</v>
      </c>
      <c r="Q32" s="140">
        <v>2</v>
      </c>
      <c r="U32" t="str">
        <f>B36</f>
        <v>Hansmann Sophie</v>
      </c>
      <c r="V32" s="68">
        <f>G36</f>
        <v>391</v>
      </c>
      <c r="W32" s="68">
        <f>H36</f>
        <v>8</v>
      </c>
    </row>
    <row r="33" spans="1:24" ht="15" customHeight="1" x14ac:dyDescent="0.3">
      <c r="A33" s="122"/>
      <c r="B33" s="124"/>
      <c r="C33" s="56">
        <f>IF(C32&lt;O32,0,IF(C32=O32,1,2))</f>
        <v>2</v>
      </c>
      <c r="D33" s="56">
        <f>IF(D32&lt;N32,0,IF(D32=N32,1,2))</f>
        <v>2</v>
      </c>
      <c r="E33" s="56">
        <f>IF(E32&lt;M32,0,IF(E32=M32,1,2))</f>
        <v>2</v>
      </c>
      <c r="F33" s="56">
        <f>IF(F32&lt;L32,0,IF(F32=L32,1,2))</f>
        <v>2</v>
      </c>
      <c r="G33" s="57"/>
      <c r="H33" s="58"/>
      <c r="I33" s="59"/>
      <c r="J33" s="60"/>
      <c r="K33" s="57"/>
      <c r="L33" s="56">
        <f>IF(L32&lt;F32,0,IF(L32=F32,1,2))</f>
        <v>0</v>
      </c>
      <c r="M33" s="56">
        <f>IF(M32&lt;E32,0,IF(M32=E32,1,2))</f>
        <v>0</v>
      </c>
      <c r="N33" s="56">
        <f>IF(N32&lt;D32,0,IF(N32=D32,1,2))</f>
        <v>0</v>
      </c>
      <c r="O33" s="56">
        <f>IF(O32&lt;C32,0,IF(O32=C32,1,2))</f>
        <v>0</v>
      </c>
      <c r="P33" s="149"/>
      <c r="Q33" s="122"/>
      <c r="U33" t="str">
        <f>L30</f>
        <v>SV Raika Langenwang</v>
      </c>
      <c r="V33" s="68">
        <f>K38</f>
        <v>1136</v>
      </c>
      <c r="W33" s="68">
        <f>J38</f>
        <v>2</v>
      </c>
      <c r="X33">
        <f>K30</f>
        <v>0</v>
      </c>
    </row>
    <row r="34" spans="1:24" ht="15" customHeight="1" x14ac:dyDescent="0.3">
      <c r="A34" s="121">
        <v>2</v>
      </c>
      <c r="B34" s="123" t="s">
        <v>83</v>
      </c>
      <c r="C34" s="61">
        <v>96</v>
      </c>
      <c r="D34" s="61">
        <v>97</v>
      </c>
      <c r="E34" s="61">
        <v>96</v>
      </c>
      <c r="F34" s="61">
        <v>94</v>
      </c>
      <c r="G34" s="62">
        <f t="shared" ref="G34" si="3">SUM(C34:F34)</f>
        <v>383</v>
      </c>
      <c r="H34" s="63">
        <f>SUM(C35:F35)</f>
        <v>6</v>
      </c>
      <c r="I34" s="64" t="s">
        <v>31</v>
      </c>
      <c r="J34" s="65">
        <f>SUM(L35:O35)</f>
        <v>2</v>
      </c>
      <c r="K34" s="62">
        <f t="shared" ref="K34" si="4">SUM(L34:O34)</f>
        <v>380</v>
      </c>
      <c r="L34" s="61">
        <v>95</v>
      </c>
      <c r="M34" s="61">
        <v>95</v>
      </c>
      <c r="N34" s="61">
        <v>96</v>
      </c>
      <c r="O34" s="61">
        <v>94</v>
      </c>
      <c r="P34" s="125" t="s">
        <v>45</v>
      </c>
      <c r="Q34" s="121">
        <v>4</v>
      </c>
      <c r="U34" t="str">
        <f>P32</f>
        <v>Geisler Michael</v>
      </c>
      <c r="V34" s="68">
        <f>K32</f>
        <v>385</v>
      </c>
      <c r="W34" s="68">
        <f>J32</f>
        <v>0</v>
      </c>
    </row>
    <row r="35" spans="1:24" ht="15" customHeight="1" x14ac:dyDescent="0.3">
      <c r="A35" s="122"/>
      <c r="B35" s="124"/>
      <c r="C35" s="56">
        <f>IF(C34&lt;O34,0,IF(C34=O34,1,2))</f>
        <v>2</v>
      </c>
      <c r="D35" s="56">
        <f>IF(D34&lt;N34,0,IF(D34=N34,1,2))</f>
        <v>2</v>
      </c>
      <c r="E35" s="56">
        <f>IF(E34&lt;M34,0,IF(E34=M34,1,2))</f>
        <v>2</v>
      </c>
      <c r="F35" s="56">
        <f>IF(F34&lt;L34,0,IF(F34=L34,1,2))</f>
        <v>0</v>
      </c>
      <c r="G35" s="57"/>
      <c r="H35" s="58"/>
      <c r="I35" s="59"/>
      <c r="J35" s="60"/>
      <c r="K35" s="57"/>
      <c r="L35" s="56">
        <f>IF(L34&lt;F34,0,IF(L34=F34,1,2))</f>
        <v>2</v>
      </c>
      <c r="M35" s="56">
        <f>IF(M34&lt;E34,0,IF(M34=E34,1,2))</f>
        <v>0</v>
      </c>
      <c r="N35" s="56">
        <f>IF(N34&lt;D34,0,IF(N34=D34,1,2))</f>
        <v>0</v>
      </c>
      <c r="O35" s="56">
        <f>IF(O34&lt;C34,0,IF(O34=C34,1,2))</f>
        <v>0</v>
      </c>
      <c r="P35" s="126"/>
      <c r="Q35" s="122"/>
      <c r="U35" t="str">
        <f>P34</f>
        <v>Geisler Daniel</v>
      </c>
      <c r="V35" s="68">
        <f>K34</f>
        <v>380</v>
      </c>
      <c r="W35" s="68">
        <f>J34</f>
        <v>2</v>
      </c>
    </row>
    <row r="36" spans="1:24" ht="15" customHeight="1" x14ac:dyDescent="0.3">
      <c r="A36" s="121">
        <v>3</v>
      </c>
      <c r="B36" s="123" t="s">
        <v>84</v>
      </c>
      <c r="C36" s="61">
        <v>97</v>
      </c>
      <c r="D36" s="61">
        <v>98</v>
      </c>
      <c r="E36" s="61">
        <v>98</v>
      </c>
      <c r="F36" s="61">
        <v>98</v>
      </c>
      <c r="G36" s="62">
        <f t="shared" ref="G36" si="5">SUM(C36:F36)</f>
        <v>391</v>
      </c>
      <c r="H36" s="63">
        <f>SUM(C37:F37)</f>
        <v>8</v>
      </c>
      <c r="I36" s="64" t="s">
        <v>31</v>
      </c>
      <c r="J36" s="65">
        <f>SUM(L37:O37)</f>
        <v>0</v>
      </c>
      <c r="K36" s="62">
        <f t="shared" ref="K36" si="6">SUM(L36:O36)</f>
        <v>371</v>
      </c>
      <c r="L36" s="61">
        <v>94</v>
      </c>
      <c r="M36" s="61">
        <v>93</v>
      </c>
      <c r="N36" s="61">
        <v>93</v>
      </c>
      <c r="O36" s="61">
        <v>91</v>
      </c>
      <c r="P36" s="125" t="s">
        <v>94</v>
      </c>
      <c r="Q36" s="121">
        <v>6</v>
      </c>
      <c r="U36" t="str">
        <f>P36</f>
        <v>Wurzwallner Peter</v>
      </c>
      <c r="V36" s="68">
        <f>K36</f>
        <v>371</v>
      </c>
      <c r="W36" s="68">
        <f>J36</f>
        <v>0</v>
      </c>
    </row>
    <row r="37" spans="1:24" ht="15" customHeight="1" x14ac:dyDescent="0.3">
      <c r="A37" s="122"/>
      <c r="B37" s="124"/>
      <c r="C37" s="56">
        <f>IF(C36&lt;O36,0,IF(C36=O36,1,2))</f>
        <v>2</v>
      </c>
      <c r="D37" s="56">
        <f>IF(D36&lt;N36,0,IF(D36=N36,1,2))</f>
        <v>2</v>
      </c>
      <c r="E37" s="56">
        <f>IF(E36&lt;M36,0,IF(E36=M36,1,2))</f>
        <v>2</v>
      </c>
      <c r="F37" s="56">
        <f>IF(F36&lt;L36,0,IF(F36=L36,1,2))</f>
        <v>2</v>
      </c>
      <c r="G37" s="57"/>
      <c r="H37" s="58"/>
      <c r="I37" s="59"/>
      <c r="J37" s="60"/>
      <c r="K37" s="57"/>
      <c r="L37" s="56">
        <f>IF(L36&lt;F36,0,IF(L36=F36,1,2))</f>
        <v>0</v>
      </c>
      <c r="M37" s="56">
        <f>IF(M36&lt;E36,0,IF(M36=E36,1,2))</f>
        <v>0</v>
      </c>
      <c r="N37" s="56">
        <f>IF(N36&lt;D36,0,IF(N36=D36,1,2))</f>
        <v>0</v>
      </c>
      <c r="O37" s="56">
        <f>IF(O36&lt;C36,0,IF(O36=C36,1,2))</f>
        <v>0</v>
      </c>
      <c r="P37" s="126"/>
      <c r="Q37" s="122"/>
      <c r="U37" t="str">
        <f>A51</f>
        <v>TAV Mautern</v>
      </c>
      <c r="V37" s="68">
        <f>G59</f>
        <v>1136</v>
      </c>
      <c r="W37" s="68">
        <f>H59</f>
        <v>4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Kein Stechen erforderlich</v>
      </c>
      <c r="C38" s="164"/>
      <c r="D38" s="165"/>
      <c r="E38" s="166" t="s">
        <v>10</v>
      </c>
      <c r="F38" s="167"/>
      <c r="G38" s="66">
        <f>G36+G34+G32</f>
        <v>1171</v>
      </c>
      <c r="H38" s="29">
        <f>H36+H34+H32</f>
        <v>22</v>
      </c>
      <c r="I38" s="30" t="s">
        <v>31</v>
      </c>
      <c r="J38" s="67">
        <f>J36+J34+J32</f>
        <v>2</v>
      </c>
      <c r="K38" s="66">
        <f>K36+K34+K32</f>
        <v>1136</v>
      </c>
      <c r="L38" s="166" t="s">
        <v>10</v>
      </c>
      <c r="M38" s="167"/>
      <c r="N38" s="168" t="str">
        <f>IF(H38=J38,"Stechen","Kein Stechen erforderlich")</f>
        <v>Kein Stechen erforderlich</v>
      </c>
      <c r="O38" s="169"/>
      <c r="P38" s="170"/>
      <c r="Q38" s="28"/>
      <c r="U38" t="str">
        <f>B53</f>
        <v>Mörth Stefanie</v>
      </c>
      <c r="V38" s="68">
        <f>G53</f>
        <v>384</v>
      </c>
      <c r="W38" s="68">
        <f>H53</f>
        <v>2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 t="str">
        <f>B55</f>
        <v>Mörth Sebastian</v>
      </c>
      <c r="V39" s="68">
        <f>G55</f>
        <v>380</v>
      </c>
      <c r="W39" s="68">
        <f>H55</f>
        <v>2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 t="str">
        <f>B57</f>
        <v>Mötschlmaier Laura</v>
      </c>
      <c r="V40" s="68">
        <f>G57</f>
        <v>372</v>
      </c>
      <c r="W40" s="68">
        <f>H57</f>
        <v>0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 t="str">
        <f>L51</f>
        <v>SV Knittelfeld</v>
      </c>
      <c r="V41" s="68">
        <f>K59</f>
        <v>1162</v>
      </c>
      <c r="W41" s="68">
        <f>J59</f>
        <v>20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 t="str">
        <f>P53</f>
        <v>Cermak Fabricio</v>
      </c>
      <c r="V42" s="68">
        <f>K53</f>
        <v>388</v>
      </c>
      <c r="W42" s="68">
        <f>J53</f>
        <v>6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 t="str">
        <f>P55</f>
        <v>Hoffelner Johannes</v>
      </c>
      <c r="V43" s="68">
        <f>K55</f>
        <v>385</v>
      </c>
      <c r="W43" s="68">
        <f>J55</f>
        <v>6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 t="str">
        <f>P57</f>
        <v>Cermak Romina</v>
      </c>
      <c r="V44" s="68">
        <f>K57</f>
        <v>389</v>
      </c>
      <c r="W44" s="68">
        <f>J57</f>
        <v>8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 t="str">
        <f>A72</f>
        <v>SV Kainisch</v>
      </c>
      <c r="V45" s="68">
        <f>G80</f>
        <v>1104</v>
      </c>
      <c r="W45">
        <f>H80</f>
        <v>1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 t="str">
        <f>B74</f>
        <v>Illmayr Daniel</v>
      </c>
      <c r="V46" s="68">
        <f>G74</f>
        <v>373</v>
      </c>
      <c r="W46" s="68">
        <f>H74</f>
        <v>0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 t="str">
        <f>B76</f>
        <v>Hofer Antonia</v>
      </c>
      <c r="V47" s="68">
        <f>G76</f>
        <v>367</v>
      </c>
      <c r="W47" s="68">
        <f>H76</f>
        <v>0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 t="str">
        <f>B78</f>
        <v>Schrempf Wilhelm</v>
      </c>
      <c r="V48" s="68">
        <f>G78</f>
        <v>364</v>
      </c>
      <c r="W48" s="68">
        <f>H78</f>
        <v>1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 t="str">
        <f>L72</f>
        <v>SV Krieglach</v>
      </c>
      <c r="V49" s="68">
        <f>K80</f>
        <v>1161</v>
      </c>
      <c r="W49" s="68">
        <f>J80</f>
        <v>23</v>
      </c>
      <c r="X49">
        <f>K72</f>
        <v>3</v>
      </c>
    </row>
    <row r="50" spans="1:24" x14ac:dyDescent="0.3">
      <c r="U50" t="str">
        <f>P74</f>
        <v>Schrittwieser Daniel</v>
      </c>
      <c r="V50" s="68">
        <f>K74</f>
        <v>396</v>
      </c>
      <c r="W50" s="68">
        <f>J74</f>
        <v>8</v>
      </c>
    </row>
    <row r="51" spans="1:24" ht="15" thickBot="1" x14ac:dyDescent="0.35">
      <c r="A51" s="171" t="s">
        <v>44</v>
      </c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 t="s">
        <v>78</v>
      </c>
      <c r="M51" s="172"/>
      <c r="N51" s="172"/>
      <c r="O51" s="172"/>
      <c r="P51" s="172"/>
      <c r="Q51" s="173"/>
      <c r="U51" t="str">
        <f>P76</f>
        <v>Mazilo Harald</v>
      </c>
      <c r="V51" s="68">
        <f>K76</f>
        <v>384</v>
      </c>
      <c r="W51" s="68">
        <f>J76</f>
        <v>8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 t="str">
        <f>P78</f>
        <v>Pillhofer Philipp</v>
      </c>
      <c r="V52" s="68">
        <f>K78</f>
        <v>381</v>
      </c>
      <c r="W52" s="68">
        <f>J78</f>
        <v>7</v>
      </c>
    </row>
    <row r="53" spans="1:24" ht="15" customHeight="1" x14ac:dyDescent="0.3">
      <c r="A53" s="140">
        <v>1</v>
      </c>
      <c r="B53" s="123" t="s">
        <v>17</v>
      </c>
      <c r="C53" s="51">
        <v>94</v>
      </c>
      <c r="D53" s="51">
        <v>94</v>
      </c>
      <c r="E53" s="51">
        <v>98</v>
      </c>
      <c r="F53" s="51">
        <v>98</v>
      </c>
      <c r="G53" s="52">
        <f>SUM(C53:F53)</f>
        <v>384</v>
      </c>
      <c r="H53" s="53">
        <f>SUM(C54:F54)</f>
        <v>2</v>
      </c>
      <c r="I53" s="54" t="s">
        <v>31</v>
      </c>
      <c r="J53" s="55">
        <f>SUM(L54:O54)</f>
        <v>6</v>
      </c>
      <c r="K53" s="52">
        <f>SUM(L53:O53)</f>
        <v>388</v>
      </c>
      <c r="L53" s="51">
        <v>96</v>
      </c>
      <c r="M53" s="51">
        <v>99</v>
      </c>
      <c r="N53" s="51">
        <v>97</v>
      </c>
      <c r="O53" s="51">
        <v>96</v>
      </c>
      <c r="P53" s="148" t="s">
        <v>99</v>
      </c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0</v>
      </c>
      <c r="D54" s="56">
        <f>IF(D53&lt;N53,0,IF(D53=N53,1,2))</f>
        <v>0</v>
      </c>
      <c r="E54" s="56">
        <f>IF(E53&lt;M53,0,IF(E53=M53,1,2))</f>
        <v>0</v>
      </c>
      <c r="F54" s="56">
        <f>IF(F53&lt;L53,0,IF(F53=L53,1,2))</f>
        <v>2</v>
      </c>
      <c r="G54" s="57"/>
      <c r="H54" s="58"/>
      <c r="I54" s="59"/>
      <c r="J54" s="60"/>
      <c r="K54" s="57"/>
      <c r="L54" s="56">
        <f>IF(L53&lt;F53,0,IF(L53=F53,1,2))</f>
        <v>0</v>
      </c>
      <c r="M54" s="56">
        <f>IF(M53&lt;E53,0,IF(M53=E53,1,2))</f>
        <v>2</v>
      </c>
      <c r="N54" s="56">
        <f>IF(N53&lt;D53,0,IF(N53=D53,1,2))</f>
        <v>2</v>
      </c>
      <c r="O54" s="56">
        <f>IF(O53&lt;C53,0,IF(O53=C53,1,2))</f>
        <v>2</v>
      </c>
      <c r="P54" s="149"/>
      <c r="Q54" s="122"/>
    </row>
    <row r="55" spans="1:24" ht="15" customHeight="1" x14ac:dyDescent="0.3">
      <c r="A55" s="121">
        <v>2</v>
      </c>
      <c r="B55" s="123" t="s">
        <v>47</v>
      </c>
      <c r="C55" s="61">
        <v>94</v>
      </c>
      <c r="D55" s="61">
        <v>96</v>
      </c>
      <c r="E55" s="61">
        <v>95</v>
      </c>
      <c r="F55" s="61">
        <v>95</v>
      </c>
      <c r="G55" s="62">
        <f t="shared" ref="G55" si="7">SUM(C55:F55)</f>
        <v>380</v>
      </c>
      <c r="H55" s="63">
        <f>SUM(C56:F56)</f>
        <v>2</v>
      </c>
      <c r="I55" s="64" t="s">
        <v>31</v>
      </c>
      <c r="J55" s="65">
        <f>SUM(L56:O56)</f>
        <v>6</v>
      </c>
      <c r="K55" s="62">
        <f t="shared" ref="K55" si="8">SUM(L55:O55)</f>
        <v>385</v>
      </c>
      <c r="L55" s="61">
        <v>97</v>
      </c>
      <c r="M55" s="61">
        <v>98</v>
      </c>
      <c r="N55" s="61">
        <v>94</v>
      </c>
      <c r="O55" s="61">
        <v>96</v>
      </c>
      <c r="P55" s="148" t="s">
        <v>80</v>
      </c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0</v>
      </c>
      <c r="D56" s="56">
        <f>IF(D55&lt;N55,0,IF(D55=N55,1,2))</f>
        <v>2</v>
      </c>
      <c r="E56" s="56">
        <f>IF(E55&lt;M55,0,IF(E55=M55,1,2))</f>
        <v>0</v>
      </c>
      <c r="F56" s="56">
        <f>IF(F55&lt;L55,0,IF(F55=L55,1,2))</f>
        <v>0</v>
      </c>
      <c r="G56" s="57"/>
      <c r="H56" s="58"/>
      <c r="I56" s="59"/>
      <c r="J56" s="60"/>
      <c r="K56" s="57"/>
      <c r="L56" s="56">
        <f>IF(L55&lt;F55,0,IF(L55=F55,1,2))</f>
        <v>2</v>
      </c>
      <c r="M56" s="56">
        <f>IF(M55&lt;E55,0,IF(M55=E55,1,2))</f>
        <v>2</v>
      </c>
      <c r="N56" s="56">
        <f>IF(N55&lt;D55,0,IF(N55=D55,1,2))</f>
        <v>0</v>
      </c>
      <c r="O56" s="56">
        <f>IF(O55&lt;C55,0,IF(O55=C55,1,2))</f>
        <v>2</v>
      </c>
      <c r="P56" s="149"/>
      <c r="Q56" s="122"/>
    </row>
    <row r="57" spans="1:24" ht="15" customHeight="1" x14ac:dyDescent="0.3">
      <c r="A57" s="121">
        <v>3</v>
      </c>
      <c r="B57" s="123" t="s">
        <v>19</v>
      </c>
      <c r="C57" s="61">
        <v>95</v>
      </c>
      <c r="D57" s="61">
        <v>92</v>
      </c>
      <c r="E57" s="61">
        <v>95</v>
      </c>
      <c r="F57" s="61">
        <v>90</v>
      </c>
      <c r="G57" s="62">
        <f t="shared" ref="G57" si="9">SUM(C57:F57)</f>
        <v>372</v>
      </c>
      <c r="H57" s="63">
        <f>SUM(C58:F58)</f>
        <v>0</v>
      </c>
      <c r="I57" s="64" t="s">
        <v>31</v>
      </c>
      <c r="J57" s="65">
        <f>SUM(L58:O58)</f>
        <v>8</v>
      </c>
      <c r="K57" s="62">
        <f t="shared" ref="K57" si="10">SUM(L57:O57)</f>
        <v>389</v>
      </c>
      <c r="L57" s="61">
        <v>98</v>
      </c>
      <c r="M57" s="61">
        <v>98</v>
      </c>
      <c r="N57" s="61">
        <v>97</v>
      </c>
      <c r="O57" s="61">
        <v>96</v>
      </c>
      <c r="P57" s="125" t="s">
        <v>104</v>
      </c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0</v>
      </c>
      <c r="D58" s="56">
        <f>IF(D57&lt;N57,0,IF(D57=N57,1,2))</f>
        <v>0</v>
      </c>
      <c r="E58" s="56">
        <f>IF(E57&lt;M57,0,IF(E57=M57,1,2))</f>
        <v>0</v>
      </c>
      <c r="F58" s="56">
        <f>IF(F57&lt;L57,0,IF(F57=L57,1,2))</f>
        <v>0</v>
      </c>
      <c r="G58" s="57"/>
      <c r="H58" s="58"/>
      <c r="I58" s="59"/>
      <c r="J58" s="60"/>
      <c r="K58" s="57"/>
      <c r="L58" s="56">
        <f>IF(L57&lt;F57,0,IF(L57=F57,1,2))</f>
        <v>2</v>
      </c>
      <c r="M58" s="56">
        <f>IF(M57&lt;E57,0,IF(M57=E57,1,2))</f>
        <v>2</v>
      </c>
      <c r="N58" s="56">
        <f>IF(N57&lt;D57,0,IF(N57=D57,1,2))</f>
        <v>2</v>
      </c>
      <c r="O58" s="56">
        <f>IF(O57&lt;C57,0,IF(O57=C57,1,2))</f>
        <v>2</v>
      </c>
      <c r="P58" s="126"/>
      <c r="Q58" s="122"/>
    </row>
    <row r="59" spans="1:24" x14ac:dyDescent="0.3">
      <c r="A59" s="28"/>
      <c r="B59" s="163" t="str">
        <f>IF(H59=J59,"Stechen","Kein Stechen erforderlich")</f>
        <v>Kein Stechen erforderlich</v>
      </c>
      <c r="C59" s="164"/>
      <c r="D59" s="165"/>
      <c r="E59" s="166" t="s">
        <v>10</v>
      </c>
      <c r="F59" s="167"/>
      <c r="G59" s="66">
        <f>G57+G55+G53</f>
        <v>1136</v>
      </c>
      <c r="H59" s="29">
        <f>H57+H55+H53</f>
        <v>4</v>
      </c>
      <c r="I59" s="30" t="s">
        <v>31</v>
      </c>
      <c r="J59" s="67">
        <f>J57+J55+J53</f>
        <v>20</v>
      </c>
      <c r="K59" s="66">
        <f>K57+K55+K53</f>
        <v>1162</v>
      </c>
      <c r="L59" s="166" t="s">
        <v>10</v>
      </c>
      <c r="M59" s="167"/>
      <c r="N59" s="168" t="str">
        <f>IF(H59=J59,"Stechen","Kein Stechen erforderlich")</f>
        <v>Kein Stechen erforderlich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 t="s">
        <v>64</v>
      </c>
      <c r="B72" s="172"/>
      <c r="C72" s="172"/>
      <c r="D72" s="172"/>
      <c r="E72" s="172"/>
      <c r="F72" s="173"/>
      <c r="G72" s="21">
        <v>0</v>
      </c>
      <c r="H72" s="98" t="s">
        <v>21</v>
      </c>
      <c r="I72" s="98"/>
      <c r="J72" s="98"/>
      <c r="K72" s="21">
        <v>3</v>
      </c>
      <c r="L72" s="171" t="s">
        <v>2</v>
      </c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 t="s">
        <v>66</v>
      </c>
      <c r="C74" s="51">
        <v>96</v>
      </c>
      <c r="D74" s="51">
        <v>93</v>
      </c>
      <c r="E74" s="51">
        <v>90</v>
      </c>
      <c r="F74" s="51">
        <v>94</v>
      </c>
      <c r="G74" s="52">
        <f>SUM(C74:F74)</f>
        <v>373</v>
      </c>
      <c r="H74" s="53">
        <f>SUM(C75:F75)</f>
        <v>0</v>
      </c>
      <c r="I74" s="54" t="s">
        <v>31</v>
      </c>
      <c r="J74" s="55">
        <f>SUM(L75:O75)</f>
        <v>8</v>
      </c>
      <c r="K74" s="52">
        <f>SUM(L74:O74)</f>
        <v>396</v>
      </c>
      <c r="L74" s="51">
        <v>100</v>
      </c>
      <c r="M74" s="51">
        <v>99</v>
      </c>
      <c r="N74" s="51">
        <v>99</v>
      </c>
      <c r="O74" s="51">
        <v>98</v>
      </c>
      <c r="P74" s="148" t="s">
        <v>3</v>
      </c>
      <c r="Q74" s="140">
        <v>2</v>
      </c>
    </row>
    <row r="75" spans="1:17" x14ac:dyDescent="0.3">
      <c r="A75" s="122"/>
      <c r="B75" s="124"/>
      <c r="C75" s="56">
        <f>IF(C74&lt;O74,0,IF(C74=O74,1,2))</f>
        <v>0</v>
      </c>
      <c r="D75" s="56">
        <f>IF(D74&lt;N74,0,IF(D74=N74,1,2))</f>
        <v>0</v>
      </c>
      <c r="E75" s="56">
        <f>IF(E74&lt;M74,0,IF(E74=M74,1,2))</f>
        <v>0</v>
      </c>
      <c r="F75" s="56">
        <f>IF(F74&lt;L74,0,IF(F74=L74,1,2))</f>
        <v>0</v>
      </c>
      <c r="G75" s="57"/>
      <c r="H75" s="58"/>
      <c r="I75" s="59"/>
      <c r="J75" s="60"/>
      <c r="K75" s="57"/>
      <c r="L75" s="56">
        <f>IF(L74&lt;F74,0,IF(L74=F74,1,2))</f>
        <v>2</v>
      </c>
      <c r="M75" s="56">
        <f>IF(M74&lt;E74,0,IF(M74=E74,1,2))</f>
        <v>2</v>
      </c>
      <c r="N75" s="56">
        <f>IF(N74&lt;D74,0,IF(N74=D74,1,2))</f>
        <v>2</v>
      </c>
      <c r="O75" s="56">
        <f>IF(O74&lt;C74,0,IF(O74=C74,1,2))</f>
        <v>2</v>
      </c>
      <c r="P75" s="149"/>
      <c r="Q75" s="122"/>
    </row>
    <row r="76" spans="1:17" x14ac:dyDescent="0.3">
      <c r="A76" s="121">
        <v>2</v>
      </c>
      <c r="B76" s="123" t="s">
        <v>72</v>
      </c>
      <c r="C76" s="61">
        <v>93</v>
      </c>
      <c r="D76" s="61">
        <v>90</v>
      </c>
      <c r="E76" s="61">
        <v>92</v>
      </c>
      <c r="F76" s="61">
        <v>92</v>
      </c>
      <c r="G76" s="62">
        <f t="shared" ref="G76" si="11">SUM(C76:F76)</f>
        <v>367</v>
      </c>
      <c r="H76" s="63">
        <f>SUM(C77:F77)</f>
        <v>0</v>
      </c>
      <c r="I76" s="64" t="s">
        <v>31</v>
      </c>
      <c r="J76" s="65">
        <f>SUM(L77:O77)</f>
        <v>8</v>
      </c>
      <c r="K76" s="62">
        <f t="shared" ref="K76" si="12">SUM(L76:O76)</f>
        <v>384</v>
      </c>
      <c r="L76" s="61">
        <v>95</v>
      </c>
      <c r="M76" s="61">
        <v>94</v>
      </c>
      <c r="N76" s="61">
        <v>97</v>
      </c>
      <c r="O76" s="61">
        <v>98</v>
      </c>
      <c r="P76" s="125" t="s">
        <v>4</v>
      </c>
      <c r="Q76" s="121">
        <v>4</v>
      </c>
    </row>
    <row r="77" spans="1:17" x14ac:dyDescent="0.3">
      <c r="A77" s="122"/>
      <c r="B77" s="124"/>
      <c r="C77" s="56">
        <f>IF(C76&lt;O76,0,IF(C76=O76,1,2))</f>
        <v>0</v>
      </c>
      <c r="D77" s="56">
        <f>IF(D76&lt;N76,0,IF(D76=N76,1,2))</f>
        <v>0</v>
      </c>
      <c r="E77" s="56">
        <f>IF(E76&lt;M76,0,IF(E76=M76,1,2))</f>
        <v>0</v>
      </c>
      <c r="F77" s="56">
        <f>IF(F76&lt;L76,0,IF(F76=L76,1,2))</f>
        <v>0</v>
      </c>
      <c r="G77" s="57"/>
      <c r="H77" s="58"/>
      <c r="I77" s="59"/>
      <c r="J77" s="60"/>
      <c r="K77" s="57"/>
      <c r="L77" s="56">
        <f>IF(L76&lt;F76,0,IF(L76=F76,1,2))</f>
        <v>2</v>
      </c>
      <c r="M77" s="56">
        <f>IF(M76&lt;E76,0,IF(M76=E76,1,2))</f>
        <v>2</v>
      </c>
      <c r="N77" s="56">
        <f>IF(N76&lt;D76,0,IF(N76=D76,1,2))</f>
        <v>2</v>
      </c>
      <c r="O77" s="56">
        <f>IF(O76&lt;C76,0,IF(O76=C76,1,2))</f>
        <v>2</v>
      </c>
      <c r="P77" s="126"/>
      <c r="Q77" s="122"/>
    </row>
    <row r="78" spans="1:17" x14ac:dyDescent="0.3">
      <c r="A78" s="121">
        <v>3</v>
      </c>
      <c r="B78" s="123" t="s">
        <v>65</v>
      </c>
      <c r="C78" s="61">
        <v>91</v>
      </c>
      <c r="D78" s="61">
        <v>89</v>
      </c>
      <c r="E78" s="61">
        <v>92</v>
      </c>
      <c r="F78" s="61">
        <v>92</v>
      </c>
      <c r="G78" s="62">
        <f t="shared" ref="G78" si="13">SUM(C78:F78)</f>
        <v>364</v>
      </c>
      <c r="H78" s="63">
        <f>SUM(C79:F79)</f>
        <v>1</v>
      </c>
      <c r="I78" s="64" t="s">
        <v>31</v>
      </c>
      <c r="J78" s="65">
        <f>SUM(L79:O79)</f>
        <v>7</v>
      </c>
      <c r="K78" s="62">
        <f t="shared" ref="K78" si="14">SUM(L78:O78)</f>
        <v>381</v>
      </c>
      <c r="L78" s="61">
        <v>97</v>
      </c>
      <c r="M78" s="61">
        <v>92</v>
      </c>
      <c r="N78" s="61">
        <v>97</v>
      </c>
      <c r="O78" s="61">
        <v>95</v>
      </c>
      <c r="P78" s="125" t="s">
        <v>42</v>
      </c>
      <c r="Q78" s="121">
        <v>6</v>
      </c>
    </row>
    <row r="79" spans="1:17" x14ac:dyDescent="0.3">
      <c r="A79" s="122"/>
      <c r="B79" s="124"/>
      <c r="C79" s="56">
        <f>IF(C78&lt;O78,0,IF(C78=O78,1,2))</f>
        <v>0</v>
      </c>
      <c r="D79" s="56">
        <f>IF(D78&lt;N78,0,IF(D78=N78,1,2))</f>
        <v>0</v>
      </c>
      <c r="E79" s="56">
        <f>IF(E78&lt;M78,0,IF(E78=M78,1,2))</f>
        <v>1</v>
      </c>
      <c r="F79" s="56">
        <f>IF(F78&lt;L78,0,IF(F78=L78,1,2))</f>
        <v>0</v>
      </c>
      <c r="G79" s="57"/>
      <c r="H79" s="58"/>
      <c r="I79" s="59"/>
      <c r="J79" s="60"/>
      <c r="K79" s="57"/>
      <c r="L79" s="56">
        <f>IF(L78&lt;F78,0,IF(L78=F78,1,2))</f>
        <v>2</v>
      </c>
      <c r="M79" s="56">
        <f>IF(M78&lt;E78,0,IF(M78=E78,1,2))</f>
        <v>1</v>
      </c>
      <c r="N79" s="56">
        <f>IF(N78&lt;D78,0,IF(N78=D78,1,2))</f>
        <v>2</v>
      </c>
      <c r="O79" s="56">
        <f>IF(O78&lt;C78,0,IF(O78=C78,1,2))</f>
        <v>2</v>
      </c>
      <c r="P79" s="126"/>
      <c r="Q79" s="122"/>
    </row>
    <row r="80" spans="1:17" x14ac:dyDescent="0.3">
      <c r="A80" s="28"/>
      <c r="B80" s="163" t="str">
        <f>IF(H80=J80,"Stechen","Kein Stechen erforderlich")</f>
        <v>Kein Stechen erforderlich</v>
      </c>
      <c r="C80" s="164"/>
      <c r="D80" s="165"/>
      <c r="E80" s="166" t="s">
        <v>10</v>
      </c>
      <c r="F80" s="167"/>
      <c r="G80" s="66">
        <f>G78+G76+G74</f>
        <v>1104</v>
      </c>
      <c r="H80" s="29">
        <f>H78+H76+H74</f>
        <v>1</v>
      </c>
      <c r="I80" s="30" t="s">
        <v>31</v>
      </c>
      <c r="J80" s="67">
        <f>J78+J76+J74</f>
        <v>23</v>
      </c>
      <c r="K80" s="66">
        <f>K78+K76+K74</f>
        <v>1161</v>
      </c>
      <c r="L80" s="166" t="s">
        <v>10</v>
      </c>
      <c r="M80" s="167"/>
      <c r="N80" s="168" t="str">
        <f>IF(H80=J80,"Stechen","Kein Stechen erforderlich")</f>
        <v>Kein Stechen erforderlich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4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R11:T14"/>
    <mergeCell ref="Q67:Q68"/>
    <mergeCell ref="C68:D68"/>
    <mergeCell ref="H68:I68"/>
    <mergeCell ref="N68:O68"/>
    <mergeCell ref="Q65:Q66"/>
    <mergeCell ref="C66:D66"/>
    <mergeCell ref="H66:I66"/>
    <mergeCell ref="N66:O66"/>
    <mergeCell ref="N61:P61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X89"/>
  <sheetViews>
    <sheetView topLeftCell="A28" workbookViewId="0">
      <selection activeCell="W49" sqref="W49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0</v>
      </c>
      <c r="H9" s="98" t="s">
        <v>21</v>
      </c>
      <c r="I9" s="98"/>
      <c r="J9" s="98"/>
      <c r="K9" s="21">
        <v>3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0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3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3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0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3</v>
      </c>
      <c r="H51" s="98" t="s">
        <v>21</v>
      </c>
      <c r="I51" s="98"/>
      <c r="J51" s="98"/>
      <c r="K51" s="21">
        <v>0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Finalergebnis</vt:lpstr>
      <vt:lpstr>Finale</vt:lpstr>
      <vt:lpstr>Halbfinale</vt:lpstr>
      <vt:lpstr>Landesliga Stand</vt:lpstr>
      <vt:lpstr>Landesliga Schnittliste</vt:lpstr>
      <vt:lpstr>Runde 1</vt:lpstr>
      <vt:lpstr>Runde 2</vt:lpstr>
      <vt:lpstr>Runde 3</vt:lpstr>
      <vt:lpstr>Runde 4</vt:lpstr>
      <vt:lpstr>Runde 5</vt:lpstr>
      <vt:lpstr>Runde 6</vt:lpstr>
      <vt:lpstr>Runde 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 Pointner</cp:lastModifiedBy>
  <dcterms:created xsi:type="dcterms:W3CDTF">2021-10-22T13:03:30Z</dcterms:created>
  <dcterms:modified xsi:type="dcterms:W3CDTF">2024-01-01T20:29:04Z</dcterms:modified>
</cp:coreProperties>
</file>